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R\Desktop\"/>
    </mc:Choice>
  </mc:AlternateContent>
  <bookViews>
    <workbookView windowHeight="18360"/>
  </bookViews>
  <sheets>
    <sheet name="columnsExportTest" sheetId="1" r:id="rId1"/>
    <sheet name="缓考名单" sheetId="2" state="hidden" r:id="rId2"/>
    <sheet name="学年成绩" sheetId="3" state="hidden" r:id="rId3"/>
    <sheet name="体测成绩" sheetId="4" state="hidden" r:id="rId4"/>
  </sheets>
  <definedNames>
    <definedName name="_xlnm._FilterDatabase" localSheetId="0" hidden="1">columnsExportTest!$A$2:$L$1648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<sst xmlns="http://schemas.openxmlformats.org/spreadsheetml/2006/main" count="9908" uniqueCount="1578">
  <si>
    <t>序号</t>
  </si>
  <si>
    <t>年级</t>
  </si>
  <si>
    <t>学院</t>
  </si>
  <si>
    <t>专业</t>
  </si>
  <si>
    <t>班级</t>
  </si>
  <si>
    <t>学号</t>
  </si>
  <si>
    <t>性别</t>
  </si>
  <si>
    <t>平均绩点</t>
  </si>
  <si>
    <t>专业排名（绩点）</t>
  </si>
  <si>
    <t>综测总分</t>
  </si>
  <si>
    <t>年级排名</t>
  </si>
  <si>
    <t>专业排名</t>
  </si>
  <si>
    <t>体测成绩</t>
  </si>
  <si>
    <t>是否体测未达到80/有挂科/有违纪/缓考</t>
  </si>
  <si>
    <t>拟获奖</t>
  </si>
  <si>
    <t>姓名</t>
  </si>
  <si>
    <t>人工智能与低空技术学院</t>
  </si>
  <si>
    <t>人工智能</t>
  </si>
  <si>
    <t>23人工智能1</t>
  </si>
  <si>
    <t>男</t>
  </si>
  <si>
    <t>女</t>
  </si>
  <si>
    <t>23人工智能2</t>
  </si>
  <si>
    <t>23人工智能3</t>
  </si>
  <si>
    <t>24人工智能1</t>
  </si>
  <si>
    <t>24人工智能2</t>
  </si>
  <si>
    <t>24人工智能3</t>
  </si>
  <si>
    <t>电子信息科学与技术</t>
  </si>
  <si>
    <t>25电信科技3</t>
  </si>
  <si>
    <t>202534410323</t>
  </si>
  <si>
    <t>一等奖</t>
  </si>
  <si>
    <t>吴玥</t>
  </si>
  <si>
    <t>人工智能（昇腾AI智创班）</t>
  </si>
  <si>
    <t>25人工智能(智创班)1</t>
  </si>
  <si>
    <t>202534630120</t>
  </si>
  <si>
    <t>潘仕颖</t>
  </si>
  <si>
    <t>25人工智能2</t>
  </si>
  <si>
    <t>202534610232</t>
  </si>
  <si>
    <t>郑胜</t>
  </si>
  <si>
    <t>202534610210</t>
  </si>
  <si>
    <t>李佳仪</t>
  </si>
  <si>
    <t>集成电路设计与集成系统（龙芯创新班）</t>
  </si>
  <si>
    <t>25集成电路(龙芯班)1</t>
  </si>
  <si>
    <t>202534720129</t>
  </si>
  <si>
    <t>钟沁言</t>
  </si>
  <si>
    <t>202534610202</t>
  </si>
  <si>
    <t>陈思颖</t>
  </si>
  <si>
    <t>电子信息工程</t>
  </si>
  <si>
    <t>25电信1</t>
  </si>
  <si>
    <t>202534310115</t>
  </si>
  <si>
    <t>林楷旭</t>
  </si>
  <si>
    <t>202534720103</t>
  </si>
  <si>
    <t>邓俊文</t>
  </si>
  <si>
    <t>202534410309</t>
  </si>
  <si>
    <t>柯炫邦</t>
  </si>
  <si>
    <t>25电信科技1</t>
  </si>
  <si>
    <t>202534410111</t>
  </si>
  <si>
    <t>蓝景晖</t>
  </si>
  <si>
    <t>25人工智能1</t>
  </si>
  <si>
    <t>202534610104</t>
  </si>
  <si>
    <t>陈晓非</t>
  </si>
  <si>
    <t>202534610120</t>
  </si>
  <si>
    <t>吴心怡</t>
  </si>
  <si>
    <t>电子信息工程（数字技术创新班）</t>
  </si>
  <si>
    <t>25电信(创新班)1</t>
  </si>
  <si>
    <t>202534310211</t>
  </si>
  <si>
    <t>黎浩琛</t>
  </si>
  <si>
    <t>202534320129</t>
  </si>
  <si>
    <t>二等奖</t>
  </si>
  <si>
    <t>周瑾瑶</t>
  </si>
  <si>
    <t>202534320115</t>
  </si>
  <si>
    <t>梁晴晴</t>
  </si>
  <si>
    <t>202534320120</t>
  </si>
  <si>
    <t>刘益霖</t>
  </si>
  <si>
    <t>光电信息科学与工程</t>
  </si>
  <si>
    <t>25光信息3</t>
  </si>
  <si>
    <t>202534510312</t>
  </si>
  <si>
    <t>蒋淑仪</t>
  </si>
  <si>
    <t>202534320118</t>
  </si>
  <si>
    <t>刘家悦</t>
  </si>
  <si>
    <t>202534320103</t>
  </si>
  <si>
    <t>陈奕丹</t>
  </si>
  <si>
    <t>202533140121</t>
  </si>
  <si>
    <t>吴睿妮</t>
  </si>
  <si>
    <t>202534630103</t>
  </si>
  <si>
    <t>陈燕芳</t>
  </si>
  <si>
    <t>202534320108</t>
  </si>
  <si>
    <t>何梓君</t>
  </si>
  <si>
    <t>202534610227</t>
  </si>
  <si>
    <t>吴兴明</t>
  </si>
  <si>
    <t>25电信3</t>
  </si>
  <si>
    <t>202534310303</t>
  </si>
  <si>
    <t>陈圳华</t>
  </si>
  <si>
    <t>202534610224</t>
  </si>
  <si>
    <t>宋可裙</t>
  </si>
  <si>
    <t>25电信2</t>
  </si>
  <si>
    <t>202534310214</t>
  </si>
  <si>
    <t>李颖</t>
  </si>
  <si>
    <t>202534610123</t>
  </si>
  <si>
    <t>谢宛孜</t>
  </si>
  <si>
    <t>集成电路设计与集成系统</t>
  </si>
  <si>
    <t>25集成电路2</t>
  </si>
  <si>
    <t>202534710216</t>
  </si>
  <si>
    <t>莫天佑</t>
  </si>
  <si>
    <t>202534320122</t>
  </si>
  <si>
    <t>卢佳梦</t>
  </si>
  <si>
    <t>25电信科技2</t>
  </si>
  <si>
    <t>202429110208</t>
  </si>
  <si>
    <t>李文姬</t>
  </si>
  <si>
    <t>25光信息1</t>
  </si>
  <si>
    <t>202534510134</t>
  </si>
  <si>
    <t>周佳丽</t>
  </si>
  <si>
    <t>202534310133</t>
  </si>
  <si>
    <t>庄东霖</t>
  </si>
  <si>
    <t>202534310209</t>
  </si>
  <si>
    <t>赖影</t>
  </si>
  <si>
    <t>202534720108</t>
  </si>
  <si>
    <t>何嘉慧</t>
  </si>
  <si>
    <t>202525310211</t>
  </si>
  <si>
    <t>罗为笑</t>
  </si>
  <si>
    <t>25集成电路1</t>
  </si>
  <si>
    <t>202534710122</t>
  </si>
  <si>
    <t>汤善淳</t>
  </si>
  <si>
    <t>202534710114</t>
  </si>
  <si>
    <t>丘涵益</t>
  </si>
  <si>
    <t>202534610121</t>
  </si>
  <si>
    <t>夏子茹</t>
  </si>
  <si>
    <t>202534410322</t>
  </si>
  <si>
    <t>吴少玲</t>
  </si>
  <si>
    <t>202534720120</t>
  </si>
  <si>
    <t>韦金辰</t>
  </si>
  <si>
    <t>202534410207</t>
  </si>
  <si>
    <t>黄伟钢</t>
  </si>
  <si>
    <t>202534410333</t>
  </si>
  <si>
    <t>庄骐祯</t>
  </si>
  <si>
    <t>202534610220</t>
  </si>
  <si>
    <t>马银银</t>
  </si>
  <si>
    <t>202534310131</t>
  </si>
  <si>
    <t>朱惠珊</t>
  </si>
  <si>
    <t>202534410321</t>
  </si>
  <si>
    <t>翁志豪</t>
  </si>
  <si>
    <t>202534310232</t>
  </si>
  <si>
    <t>周欣彤</t>
  </si>
  <si>
    <t>202534720127</t>
  </si>
  <si>
    <t>曾凡平</t>
  </si>
  <si>
    <t>202534320106</t>
  </si>
  <si>
    <t>刁禾茜</t>
  </si>
  <si>
    <t>202534410324</t>
  </si>
  <si>
    <t>肖铭</t>
  </si>
  <si>
    <t>202534710107</t>
  </si>
  <si>
    <t>三等奖</t>
  </si>
  <si>
    <t>黄永康</t>
  </si>
  <si>
    <t>202534320130</t>
  </si>
  <si>
    <t>朱文涛</t>
  </si>
  <si>
    <t>202534310114</t>
  </si>
  <si>
    <t>李文忻</t>
  </si>
  <si>
    <t>202534510304</t>
  </si>
  <si>
    <t>陈铭桐</t>
  </si>
  <si>
    <t>202534310302</t>
  </si>
  <si>
    <t>陈天</t>
  </si>
  <si>
    <t>202534510311</t>
  </si>
  <si>
    <t>纪锌晴</t>
  </si>
  <si>
    <t>202534710220</t>
  </si>
  <si>
    <t>谭湘怡</t>
  </si>
  <si>
    <t>202534410132</t>
  </si>
  <si>
    <t>朱宇芳</t>
  </si>
  <si>
    <t>202534310215</t>
  </si>
  <si>
    <t>林琨杭</t>
  </si>
  <si>
    <t>202534310105</t>
  </si>
  <si>
    <t>陈静欣</t>
  </si>
  <si>
    <t>202534310219</t>
  </si>
  <si>
    <t>瞿韵涵</t>
  </si>
  <si>
    <t>202534610110</t>
  </si>
  <si>
    <t>林嘉涛</t>
  </si>
  <si>
    <t>202534710125</t>
  </si>
  <si>
    <t>王晓凌</t>
  </si>
  <si>
    <t>25光信息2</t>
  </si>
  <si>
    <t>202534510207</t>
  </si>
  <si>
    <t>何晓晴</t>
  </si>
  <si>
    <t>202534610122</t>
  </si>
  <si>
    <t>肖宇茜</t>
  </si>
  <si>
    <t>202534410320</t>
  </si>
  <si>
    <t>卿善珏</t>
  </si>
  <si>
    <t>202534410103</t>
  </si>
  <si>
    <t>陈健迩</t>
  </si>
  <si>
    <t>202534410305</t>
  </si>
  <si>
    <t>邓喜睿</t>
  </si>
  <si>
    <t>202534310309</t>
  </si>
  <si>
    <t>黄梦琪</t>
  </si>
  <si>
    <t>202534720111</t>
  </si>
  <si>
    <t>李明远</t>
  </si>
  <si>
    <t>202534310231</t>
  </si>
  <si>
    <t>周进凯</t>
  </si>
  <si>
    <t>202528150113</t>
  </si>
  <si>
    <t>林坤杰</t>
  </si>
  <si>
    <t>202534610217</t>
  </si>
  <si>
    <t>吕晓凤</t>
  </si>
  <si>
    <t>202534630129</t>
  </si>
  <si>
    <t>赵荣豪</t>
  </si>
  <si>
    <t>202534310225</t>
  </si>
  <si>
    <t>许永祺</t>
  </si>
  <si>
    <t>202514510108</t>
  </si>
  <si>
    <t>郭亚丝</t>
  </si>
  <si>
    <t>202534310304</t>
  </si>
  <si>
    <t>池钧泰</t>
  </si>
  <si>
    <t>202534610230</t>
  </si>
  <si>
    <t>张译丹</t>
  </si>
  <si>
    <t>202534410218</t>
  </si>
  <si>
    <t>罗俊恒</t>
  </si>
  <si>
    <t>202534320114</t>
  </si>
  <si>
    <t>梁冬儿</t>
  </si>
  <si>
    <t>202534510215</t>
  </si>
  <si>
    <t>林楚纯</t>
  </si>
  <si>
    <t>202534710121</t>
  </si>
  <si>
    <t>唐可欣</t>
  </si>
  <si>
    <t>202534410114</t>
  </si>
  <si>
    <t>刘致乐</t>
  </si>
  <si>
    <t>202528210230</t>
  </si>
  <si>
    <t>郑琳淳</t>
  </si>
  <si>
    <t>202534410120</t>
  </si>
  <si>
    <t>宋佩娜</t>
  </si>
  <si>
    <t>202534630110</t>
  </si>
  <si>
    <t>黄俊超</t>
  </si>
  <si>
    <t>202534710130</t>
  </si>
  <si>
    <t>杨乐</t>
  </si>
  <si>
    <t>202534510320</t>
  </si>
  <si>
    <t>潘轩怡</t>
  </si>
  <si>
    <t>202514220111</t>
  </si>
  <si>
    <t>黄金彬</t>
  </si>
  <si>
    <t>202516190116</t>
  </si>
  <si>
    <t>戚舒菲</t>
  </si>
  <si>
    <t>202534310305</t>
  </si>
  <si>
    <t>丁浠樾</t>
  </si>
  <si>
    <t>202534610130</t>
  </si>
  <si>
    <t>叶嘉颖</t>
  </si>
  <si>
    <t>202534710204</t>
  </si>
  <si>
    <t>杜丽涓</t>
  </si>
  <si>
    <t>202513220126</t>
  </si>
  <si>
    <t>赵森波</t>
  </si>
  <si>
    <t>202534310322</t>
  </si>
  <si>
    <t>王锦豫</t>
  </si>
  <si>
    <t>202534710118</t>
  </si>
  <si>
    <t>舒俊杰</t>
  </si>
  <si>
    <t>202534310101</t>
  </si>
  <si>
    <t>蔡锦怡</t>
  </si>
  <si>
    <t>202534510132</t>
  </si>
  <si>
    <t>张世祥</t>
  </si>
  <si>
    <t>202513250118</t>
  </si>
  <si>
    <t>施寒妍</t>
  </si>
  <si>
    <t>202534610215</t>
  </si>
  <si>
    <t>黎意铃</t>
  </si>
  <si>
    <t>202534610108</t>
  </si>
  <si>
    <t>李宇明</t>
  </si>
  <si>
    <t>202534630119</t>
  </si>
  <si>
    <t>林晓晴</t>
  </si>
  <si>
    <t>202534310112</t>
  </si>
  <si>
    <t>李嘉慧</t>
  </si>
  <si>
    <t>23光信息1</t>
  </si>
  <si>
    <t>23光信息2</t>
  </si>
  <si>
    <t>23光信息3</t>
  </si>
  <si>
    <t>24光信息1</t>
  </si>
  <si>
    <t>24光信息2</t>
  </si>
  <si>
    <t>24光信息3</t>
  </si>
  <si>
    <t>202429220315</t>
  </si>
  <si>
    <t>文静如</t>
  </si>
  <si>
    <t>202534610129</t>
  </si>
  <si>
    <t>叶飞翔</t>
  </si>
  <si>
    <t>202534310332</t>
  </si>
  <si>
    <t>张筱彤</t>
  </si>
  <si>
    <t>202534320105</t>
  </si>
  <si>
    <t>陈梓妍</t>
  </si>
  <si>
    <t>202534510208</t>
  </si>
  <si>
    <t>胡浩林</t>
  </si>
  <si>
    <t>202534310123</t>
  </si>
  <si>
    <t>吴睿志</t>
  </si>
  <si>
    <t>202534610211</t>
  </si>
  <si>
    <t>李俊霖</t>
  </si>
  <si>
    <t>202534410307</t>
  </si>
  <si>
    <t>简恺迪</t>
  </si>
  <si>
    <t>202534320113</t>
  </si>
  <si>
    <t>梁博熙</t>
  </si>
  <si>
    <t>202534630128</t>
  </si>
  <si>
    <t>张欣仪</t>
  </si>
  <si>
    <t>202534630118</t>
  </si>
  <si>
    <t>梁芯盈</t>
  </si>
  <si>
    <t>202516160127</t>
  </si>
  <si>
    <t>赵朵朵</t>
  </si>
  <si>
    <t>202534510231</t>
  </si>
  <si>
    <t>郑嘉坤</t>
  </si>
  <si>
    <t>202534510210</t>
  </si>
  <si>
    <t>黄昱</t>
  </si>
  <si>
    <t>202534510313</t>
  </si>
  <si>
    <t>赖梓楠</t>
  </si>
  <si>
    <t>202519110108</t>
  </si>
  <si>
    <t>付志阳</t>
  </si>
  <si>
    <t>202522310204</t>
  </si>
  <si>
    <t>郜一路</t>
  </si>
  <si>
    <t>202534410116</t>
  </si>
  <si>
    <t>刘祖昕</t>
  </si>
  <si>
    <t>202534510330</t>
  </si>
  <si>
    <t>赵学彬</t>
  </si>
  <si>
    <t>202534510316</t>
  </si>
  <si>
    <t>林卓翰</t>
  </si>
  <si>
    <t>202428110609</t>
  </si>
  <si>
    <t>李佳敏</t>
  </si>
  <si>
    <t>202528110104</t>
  </si>
  <si>
    <t>郭强</t>
  </si>
  <si>
    <t>202413210418</t>
  </si>
  <si>
    <t>王洛柔</t>
  </si>
  <si>
    <t>202534510310</t>
  </si>
  <si>
    <t>黄驭礽</t>
  </si>
  <si>
    <t>202534710110</t>
  </si>
  <si>
    <t>李林浩</t>
  </si>
  <si>
    <t>202533210214</t>
  </si>
  <si>
    <t>林依倩</t>
  </si>
  <si>
    <t>202534310328</t>
  </si>
  <si>
    <t>杨锦烁</t>
  </si>
  <si>
    <t>202534510216</t>
  </si>
  <si>
    <t>刘佳欣</t>
  </si>
  <si>
    <t>202534320121</t>
  </si>
  <si>
    <t>刘宇杰</t>
  </si>
  <si>
    <t>202534410228</t>
  </si>
  <si>
    <t>辛宗霖</t>
  </si>
  <si>
    <t>202534320126</t>
  </si>
  <si>
    <t>许雨彤</t>
  </si>
  <si>
    <t>202534710234</t>
  </si>
  <si>
    <t>邹元柯</t>
  </si>
  <si>
    <t>202534410232</t>
  </si>
  <si>
    <t>钟佳婷</t>
  </si>
  <si>
    <t>202534630104</t>
  </si>
  <si>
    <t>陈渊博</t>
  </si>
  <si>
    <t>202534310102</t>
  </si>
  <si>
    <t>蔡宇浩</t>
  </si>
  <si>
    <t>202534710219</t>
  </si>
  <si>
    <t>施雅丹</t>
  </si>
  <si>
    <t>202534510228</t>
  </si>
  <si>
    <t>张润锋</t>
  </si>
  <si>
    <t>202534510126</t>
  </si>
  <si>
    <t>吴志斌</t>
  </si>
  <si>
    <t>202534410226</t>
  </si>
  <si>
    <t>文欢</t>
  </si>
  <si>
    <t>202534610204</t>
  </si>
  <si>
    <t>龚许滔</t>
  </si>
  <si>
    <t>202534320117</t>
  </si>
  <si>
    <t>梁钰宜</t>
  </si>
  <si>
    <t>202534310307</t>
  </si>
  <si>
    <t>关展滔</t>
  </si>
  <si>
    <t>202534710119</t>
  </si>
  <si>
    <t>苏熙淳</t>
  </si>
  <si>
    <t>202534710225</t>
  </si>
  <si>
    <t>余泓乐</t>
  </si>
  <si>
    <t>202534710213</t>
  </si>
  <si>
    <t>林萱宣</t>
  </si>
  <si>
    <t>202534310212</t>
  </si>
  <si>
    <t>李俊烨</t>
  </si>
  <si>
    <t>202534510222</t>
  </si>
  <si>
    <t>吴尚涛</t>
  </si>
  <si>
    <t>202534720121</t>
  </si>
  <si>
    <t>吴霭澄</t>
  </si>
  <si>
    <t>202534720107</t>
  </si>
  <si>
    <t>郭卓鑫</t>
  </si>
  <si>
    <t>202534510220</t>
  </si>
  <si>
    <t>汤家程</t>
  </si>
  <si>
    <t>202534320116</t>
  </si>
  <si>
    <t>梁泳琪</t>
  </si>
  <si>
    <t>202534720104</t>
  </si>
  <si>
    <t>范鹏翔</t>
  </si>
  <si>
    <t>202528310101</t>
  </si>
  <si>
    <t>敖翔</t>
  </si>
  <si>
    <t>202534710133</t>
  </si>
  <si>
    <t>张祖怡</t>
  </si>
  <si>
    <t>202534510202</t>
  </si>
  <si>
    <t>陈晓婧</t>
  </si>
  <si>
    <t>202414410216</t>
  </si>
  <si>
    <t>孙嘉尧</t>
  </si>
  <si>
    <t>202534310315</t>
  </si>
  <si>
    <t>毛绪豪</t>
  </si>
  <si>
    <t>202534510103</t>
  </si>
  <si>
    <t>陈宇</t>
  </si>
  <si>
    <t>202534510104</t>
  </si>
  <si>
    <t>陈梓柔</t>
  </si>
  <si>
    <t>202534310230</t>
  </si>
  <si>
    <t>郑先华</t>
  </si>
  <si>
    <t>202534410327</t>
  </si>
  <si>
    <t>余奕勋</t>
  </si>
  <si>
    <t>202534310220</t>
  </si>
  <si>
    <t>任钰铃</t>
  </si>
  <si>
    <t>202534720106</t>
  </si>
  <si>
    <t>方俊杰</t>
  </si>
  <si>
    <t>202534510214</t>
  </si>
  <si>
    <t>李予轩</t>
  </si>
  <si>
    <t>202534610206</t>
  </si>
  <si>
    <t>黄河</t>
  </si>
  <si>
    <t>202534510317</t>
  </si>
  <si>
    <t>柳启滢</t>
  </si>
  <si>
    <t>202534510218</t>
  </si>
  <si>
    <t>彭天昶</t>
  </si>
  <si>
    <t>202534710230</t>
  </si>
  <si>
    <t>张涛</t>
  </si>
  <si>
    <t>202534410217</t>
  </si>
  <si>
    <t>龙子俊</t>
  </si>
  <si>
    <t>202534720119</t>
  </si>
  <si>
    <t>韦佳和</t>
  </si>
  <si>
    <t>202534610101</t>
  </si>
  <si>
    <t>蔡玲玲</t>
  </si>
  <si>
    <t>202514720121</t>
  </si>
  <si>
    <t>王若晨</t>
  </si>
  <si>
    <t>202534410315</t>
  </si>
  <si>
    <t>刘子墨</t>
  </si>
  <si>
    <t>202534310128</t>
  </si>
  <si>
    <t>张奕轩</t>
  </si>
  <si>
    <t>202528150106</t>
  </si>
  <si>
    <t>范宇昕</t>
  </si>
  <si>
    <t>202534310129</t>
  </si>
  <si>
    <t>张雨萱</t>
  </si>
  <si>
    <t>202534710208</t>
  </si>
  <si>
    <t>黄逸轩</t>
  </si>
  <si>
    <t>202534410216</t>
  </si>
  <si>
    <t>刘哲熹</t>
  </si>
  <si>
    <t>202534510130</t>
  </si>
  <si>
    <t>乐仪洁</t>
  </si>
  <si>
    <t>202534310311</t>
  </si>
  <si>
    <t>金正扬</t>
  </si>
  <si>
    <t>202534410110</t>
  </si>
  <si>
    <t>孔雪</t>
  </si>
  <si>
    <t>202534610131</t>
  </si>
  <si>
    <t>袁梓轩</t>
  </si>
  <si>
    <t>202534310103</t>
  </si>
  <si>
    <t>曹云杰</t>
  </si>
  <si>
    <t>202534410107</t>
  </si>
  <si>
    <t>何建鹏</t>
  </si>
  <si>
    <t>202534610213</t>
  </si>
  <si>
    <t>李思莹</t>
  </si>
  <si>
    <t>202534310127</t>
  </si>
  <si>
    <t>张博凯</t>
  </si>
  <si>
    <t>202534410102</t>
  </si>
  <si>
    <t>曹珖琅</t>
  </si>
  <si>
    <t>202534310310</t>
  </si>
  <si>
    <t>蒋雨瑞</t>
  </si>
  <si>
    <t>202534510319</t>
  </si>
  <si>
    <t>陆梓钰</t>
  </si>
  <si>
    <t>202534410303</t>
  </si>
  <si>
    <t>陈飞宇</t>
  </si>
  <si>
    <t>202534410313</t>
  </si>
  <si>
    <t>刘健聪</t>
  </si>
  <si>
    <t>202534710227</t>
  </si>
  <si>
    <t>詹勋键</t>
  </si>
  <si>
    <t>202534410328</t>
  </si>
  <si>
    <t>张振</t>
  </si>
  <si>
    <t>202528110118</t>
  </si>
  <si>
    <t>王子恒</t>
  </si>
  <si>
    <t>202534710126</t>
  </si>
  <si>
    <t>王浔</t>
  </si>
  <si>
    <t>202534310222</t>
  </si>
  <si>
    <t>唐创佳</t>
  </si>
  <si>
    <t>202534610234</t>
  </si>
  <si>
    <t>庄杰斌</t>
  </si>
  <si>
    <t>202534320104</t>
  </si>
  <si>
    <t>陈志锋</t>
  </si>
  <si>
    <t>202519110311</t>
  </si>
  <si>
    <t>林思肯</t>
  </si>
  <si>
    <t>202534510305</t>
  </si>
  <si>
    <t>董绮晴</t>
  </si>
  <si>
    <t>202534610111</t>
  </si>
  <si>
    <t>刘轩</t>
  </si>
  <si>
    <t>202534410311</t>
  </si>
  <si>
    <t>李湘</t>
  </si>
  <si>
    <t>202534320111</t>
  </si>
  <si>
    <t>李壬勋</t>
  </si>
  <si>
    <t>202534610128</t>
  </si>
  <si>
    <t>杨景翔</t>
  </si>
  <si>
    <t>202534310202</t>
  </si>
  <si>
    <t>陈香菱</t>
  </si>
  <si>
    <t>202534410203</t>
  </si>
  <si>
    <t>邓可茵</t>
  </si>
  <si>
    <t>202528310416</t>
  </si>
  <si>
    <t>林思宏</t>
  </si>
  <si>
    <t>202534410117</t>
  </si>
  <si>
    <t>麦灏晟</t>
  </si>
  <si>
    <t>23电信1</t>
  </si>
  <si>
    <t>23电信2</t>
  </si>
  <si>
    <t>23电信3</t>
  </si>
  <si>
    <t>23电信4</t>
  </si>
  <si>
    <t>24电信1</t>
  </si>
  <si>
    <t>24电信2</t>
  </si>
  <si>
    <t>24电信3</t>
  </si>
  <si>
    <t>24电信4</t>
  </si>
  <si>
    <t>202534710106</t>
  </si>
  <si>
    <t>关尧树</t>
  </si>
  <si>
    <t>202528310429</t>
  </si>
  <si>
    <t>余睿</t>
  </si>
  <si>
    <t>202534310323</t>
  </si>
  <si>
    <t>王汝成</t>
  </si>
  <si>
    <t>202534410118</t>
  </si>
  <si>
    <t>区晋扬</t>
  </si>
  <si>
    <t>202534510116</t>
  </si>
  <si>
    <t>林声赐</t>
  </si>
  <si>
    <t>202534610228</t>
  </si>
  <si>
    <t>杨锦毅</t>
  </si>
  <si>
    <t>202534410101</t>
  </si>
  <si>
    <t>蔡伟才</t>
  </si>
  <si>
    <t>202534310331</t>
  </si>
  <si>
    <t>张文玥</t>
  </si>
  <si>
    <t>202534610222</t>
  </si>
  <si>
    <t>丘清华</t>
  </si>
  <si>
    <t>202534510105</t>
  </si>
  <si>
    <t>丁敏琦</t>
  </si>
  <si>
    <t>202528110203</t>
  </si>
  <si>
    <t>郭佳奥</t>
  </si>
  <si>
    <t>202534710232</t>
  </si>
  <si>
    <t>甄誉钧</t>
  </si>
  <si>
    <t>202528310130</t>
  </si>
  <si>
    <t>朱森宁</t>
  </si>
  <si>
    <t>202519310101</t>
  </si>
  <si>
    <t>曹允鑫</t>
  </si>
  <si>
    <t>202534710108</t>
  </si>
  <si>
    <t>黄昱瑞</t>
  </si>
  <si>
    <t>202528110110</t>
  </si>
  <si>
    <t>刘雨</t>
  </si>
  <si>
    <t>202534310327</t>
  </si>
  <si>
    <t>许涵熙</t>
  </si>
  <si>
    <t>202534510111</t>
  </si>
  <si>
    <t>李昊</t>
  </si>
  <si>
    <t>202534610221</t>
  </si>
  <si>
    <t>欧亦城</t>
  </si>
  <si>
    <t>202534610226</t>
  </si>
  <si>
    <t>王择程</t>
  </si>
  <si>
    <t>202534710116</t>
  </si>
  <si>
    <t>任一飞</t>
  </si>
  <si>
    <t>202534710101</t>
  </si>
  <si>
    <t>陈冠行</t>
  </si>
  <si>
    <t>202534710109</t>
  </si>
  <si>
    <t>李京泽</t>
  </si>
  <si>
    <t>202534310326</t>
  </si>
  <si>
    <t>谢梓杰</t>
  </si>
  <si>
    <t>202534510131</t>
  </si>
  <si>
    <t>张明康</t>
  </si>
  <si>
    <t>202534410316</t>
  </si>
  <si>
    <t>骆辉轩</t>
  </si>
  <si>
    <t>202528110218</t>
  </si>
  <si>
    <t>王思淼</t>
  </si>
  <si>
    <t>202534710129</t>
  </si>
  <si>
    <t>熊湛昊</t>
  </si>
  <si>
    <t>202534410119</t>
  </si>
  <si>
    <t>佘拓</t>
  </si>
  <si>
    <t>202534710217</t>
  </si>
  <si>
    <t>蒲锦涛</t>
  </si>
  <si>
    <t>202534710112</t>
  </si>
  <si>
    <t>202534610203</t>
  </si>
  <si>
    <t>陈心和</t>
  </si>
  <si>
    <t>202519110110</t>
  </si>
  <si>
    <t>黄丹纯</t>
  </si>
  <si>
    <t>202534710135</t>
  </si>
  <si>
    <t>钟华富</t>
  </si>
  <si>
    <t>202534310110</t>
  </si>
  <si>
    <t>孔德培</t>
  </si>
  <si>
    <t>202525720108</t>
  </si>
  <si>
    <t>李铭杰</t>
  </si>
  <si>
    <t>202534310203</t>
  </si>
  <si>
    <t>陈泽杰</t>
  </si>
  <si>
    <t>202534410204</t>
  </si>
  <si>
    <t>邓逍</t>
  </si>
  <si>
    <t>202534410310</t>
  </si>
  <si>
    <t>李童惜</t>
  </si>
  <si>
    <t>202534510125</t>
  </si>
  <si>
    <t>吴长洲</t>
  </si>
  <si>
    <t>202534510233</t>
  </si>
  <si>
    <t>钟绮纹</t>
  </si>
  <si>
    <t>202534510225</t>
  </si>
  <si>
    <t>许淋华</t>
  </si>
  <si>
    <t>202528150107</t>
  </si>
  <si>
    <t>黄韩宇</t>
  </si>
  <si>
    <t>202428310110</t>
  </si>
  <si>
    <t>罗嘉淇</t>
  </si>
  <si>
    <t>202534310116</t>
  </si>
  <si>
    <t>刘文鹏</t>
  </si>
  <si>
    <t>202534410215</t>
  </si>
  <si>
    <t>林奕鑫</t>
  </si>
  <si>
    <t>202534410326</t>
  </si>
  <si>
    <t>杨志威</t>
  </si>
  <si>
    <t>202534710120</t>
  </si>
  <si>
    <t>苏泳豪</t>
  </si>
  <si>
    <t>202534510212</t>
  </si>
  <si>
    <t>李嘉声</t>
  </si>
  <si>
    <t>202534710104</t>
  </si>
  <si>
    <t>陈穗</t>
  </si>
  <si>
    <t>202534710229</t>
  </si>
  <si>
    <t>张润之</t>
  </si>
  <si>
    <t>202534410125</t>
  </si>
  <si>
    <t>杨疋墨</t>
  </si>
  <si>
    <t>202534320110</t>
  </si>
  <si>
    <t>黄家宇</t>
  </si>
  <si>
    <t>202534510204</t>
  </si>
  <si>
    <t>邓可薇</t>
  </si>
  <si>
    <t>202534610126</t>
  </si>
  <si>
    <t>许建熙</t>
  </si>
  <si>
    <t>202534710103</t>
  </si>
  <si>
    <t>陈继康</t>
  </si>
  <si>
    <t>202534410214</t>
  </si>
  <si>
    <t>梁乔治</t>
  </si>
  <si>
    <t>202534310104</t>
  </si>
  <si>
    <t>陈柏文</t>
  </si>
  <si>
    <t>202534310224</t>
  </si>
  <si>
    <t>许恒康</t>
  </si>
  <si>
    <t>202534630102</t>
  </si>
  <si>
    <t>陈弘毅</t>
  </si>
  <si>
    <t>202534410213</t>
  </si>
  <si>
    <t>李羽轩</t>
  </si>
  <si>
    <t>202534720112</t>
  </si>
  <si>
    <t>梁涵逸</t>
  </si>
  <si>
    <t>202534510129</t>
  </si>
  <si>
    <t>余泽瀚</t>
  </si>
  <si>
    <t>202534610207</t>
  </si>
  <si>
    <t>黄铭</t>
  </si>
  <si>
    <t>202534510127</t>
  </si>
  <si>
    <t>严旺煜</t>
  </si>
  <si>
    <t>202429110230</t>
  </si>
  <si>
    <t>郑皓泽</t>
  </si>
  <si>
    <t>202534410124</t>
  </si>
  <si>
    <t>谢卓君</t>
  </si>
  <si>
    <t>202534510107</t>
  </si>
  <si>
    <t>官涛</t>
  </si>
  <si>
    <t>202534610218</t>
  </si>
  <si>
    <t>马腾高</t>
  </si>
  <si>
    <t>202534710111</t>
  </si>
  <si>
    <t>李晟睿</t>
  </si>
  <si>
    <t>202534310125</t>
  </si>
  <si>
    <t>许钺</t>
  </si>
  <si>
    <t>202534720124</t>
  </si>
  <si>
    <t>许智超</t>
  </si>
  <si>
    <t>202534720115</t>
  </si>
  <si>
    <t>刘梓涵</t>
  </si>
  <si>
    <t>202534310228</t>
  </si>
  <si>
    <t>张瀚允</t>
  </si>
  <si>
    <t>202534630130</t>
  </si>
  <si>
    <t>朱子军</t>
  </si>
  <si>
    <t>202534720109</t>
  </si>
  <si>
    <t>何祉俊</t>
  </si>
  <si>
    <t>202534610118</t>
  </si>
  <si>
    <t>王适</t>
  </si>
  <si>
    <t>202534510119</t>
  </si>
  <si>
    <t>龙文涛</t>
  </si>
  <si>
    <t>202534510133</t>
  </si>
  <si>
    <t>赵睿</t>
  </si>
  <si>
    <t>202515110223</t>
  </si>
  <si>
    <t>尤棋</t>
  </si>
  <si>
    <t>202534410210</t>
  </si>
  <si>
    <t>李嘉</t>
  </si>
  <si>
    <t>202534630123</t>
  </si>
  <si>
    <t>吴梓铭</t>
  </si>
  <si>
    <t>202534710123</t>
  </si>
  <si>
    <t>王浩宇</t>
  </si>
  <si>
    <t>202534710128</t>
  </si>
  <si>
    <t>魏铄</t>
  </si>
  <si>
    <t>202534610212</t>
  </si>
  <si>
    <t>李霖</t>
  </si>
  <si>
    <t>202534630126</t>
  </si>
  <si>
    <t>叶倩怡</t>
  </si>
  <si>
    <t>202534310321</t>
  </si>
  <si>
    <t>唐家乐</t>
  </si>
  <si>
    <t>202534630117</t>
  </si>
  <si>
    <t>李宇骏</t>
  </si>
  <si>
    <t>202534510135</t>
  </si>
  <si>
    <t>周小棉</t>
  </si>
  <si>
    <t>202534630124</t>
  </si>
  <si>
    <t>杨振宇</t>
  </si>
  <si>
    <t>202534720117</t>
  </si>
  <si>
    <t>陆昭群</t>
  </si>
  <si>
    <t>202534610117</t>
  </si>
  <si>
    <t>彭宇</t>
  </si>
  <si>
    <t>202534410331</t>
  </si>
  <si>
    <t>钟嘉庆</t>
  </si>
  <si>
    <t>202534310316</t>
  </si>
  <si>
    <t>潘钟烁</t>
  </si>
  <si>
    <t>202534310312</t>
  </si>
  <si>
    <t>李思敏</t>
  </si>
  <si>
    <t>202534510307</t>
  </si>
  <si>
    <t>冯思皓</t>
  </si>
  <si>
    <t>202534410224</t>
  </si>
  <si>
    <t>王越</t>
  </si>
  <si>
    <t>202534310205</t>
  </si>
  <si>
    <t>傅嘉达</t>
  </si>
  <si>
    <t>202534610216</t>
  </si>
  <si>
    <t>李育鑫</t>
  </si>
  <si>
    <t>202534310317</t>
  </si>
  <si>
    <t>邱圣深</t>
  </si>
  <si>
    <t>202534710115</t>
  </si>
  <si>
    <t>邱俊颖</t>
  </si>
  <si>
    <t>202534310217</t>
  </si>
  <si>
    <t>刘以涵</t>
  </si>
  <si>
    <t>202534320107</t>
  </si>
  <si>
    <t>符天宇</t>
  </si>
  <si>
    <t>202534510217</t>
  </si>
  <si>
    <t>刘耀华</t>
  </si>
  <si>
    <t>202534310330</t>
  </si>
  <si>
    <t>袁哲宇</t>
  </si>
  <si>
    <t>202534720110</t>
  </si>
  <si>
    <t>李俊羲</t>
  </si>
  <si>
    <t>202534510321</t>
  </si>
  <si>
    <t>彭琪</t>
  </si>
  <si>
    <t>202416310104</t>
  </si>
  <si>
    <t>陈阳喆</t>
  </si>
  <si>
    <t>202534410104</t>
  </si>
  <si>
    <t>陈志凌</t>
  </si>
  <si>
    <t>202534310218</t>
  </si>
  <si>
    <t>罗应彬</t>
  </si>
  <si>
    <t>202534410133</t>
  </si>
  <si>
    <t>邹建财</t>
  </si>
  <si>
    <t>202534710206</t>
  </si>
  <si>
    <t>胡哲</t>
  </si>
  <si>
    <t>202534410202</t>
  </si>
  <si>
    <t>陈乐熙</t>
  </si>
  <si>
    <t>202534630114</t>
  </si>
  <si>
    <t>蓝天翔</t>
  </si>
  <si>
    <t>202534310308</t>
  </si>
  <si>
    <t>黄家杰</t>
  </si>
  <si>
    <t>202534710127</t>
  </si>
  <si>
    <t>韦尚宏</t>
  </si>
  <si>
    <t>202534610114</t>
  </si>
  <si>
    <t>罗俊杰</t>
  </si>
  <si>
    <t>202528310311</t>
  </si>
  <si>
    <t>姜靖晖</t>
  </si>
  <si>
    <t>202534630105</t>
  </si>
  <si>
    <t>陈泽坤</t>
  </si>
  <si>
    <t>202534510114</t>
  </si>
  <si>
    <t>林家铭</t>
  </si>
  <si>
    <t>202534410312</t>
  </si>
  <si>
    <t>刘安杰</t>
  </si>
  <si>
    <t>202534710226</t>
  </si>
  <si>
    <t>曾祥斌</t>
  </si>
  <si>
    <t>202534630121</t>
  </si>
  <si>
    <t>吴程程</t>
  </si>
  <si>
    <t>202534310333</t>
  </si>
  <si>
    <t>张学涛</t>
  </si>
  <si>
    <t>202534510123</t>
  </si>
  <si>
    <t>王小雪</t>
  </si>
  <si>
    <t>202534720101</t>
  </si>
  <si>
    <t>陈曦</t>
  </si>
  <si>
    <t>202534510102</t>
  </si>
  <si>
    <t>曹艺骞</t>
  </si>
  <si>
    <t>202534410128</t>
  </si>
  <si>
    <t>张丰</t>
  </si>
  <si>
    <t>202334310207</t>
  </si>
  <si>
    <t>黄炜豪</t>
  </si>
  <si>
    <t>202534310201</t>
  </si>
  <si>
    <t>曹建华</t>
  </si>
  <si>
    <t>202534510101</t>
  </si>
  <si>
    <t>蔡腾</t>
  </si>
  <si>
    <t>202534310314</t>
  </si>
  <si>
    <t>刘浩熙</t>
  </si>
  <si>
    <t>202534510334</t>
  </si>
  <si>
    <t>欧阳</t>
  </si>
  <si>
    <t>202534310204</t>
  </si>
  <si>
    <t>丁奕安</t>
  </si>
  <si>
    <t>202534610201</t>
  </si>
  <si>
    <t>陈睿夷</t>
  </si>
  <si>
    <t>202534410206</t>
  </si>
  <si>
    <t>冯雪婷</t>
  </si>
  <si>
    <t>202534510331</t>
  </si>
  <si>
    <t>周树凯</t>
  </si>
  <si>
    <t>202534510306</t>
  </si>
  <si>
    <t>冯柯华</t>
  </si>
  <si>
    <t>202534720130</t>
  </si>
  <si>
    <t>邹康</t>
  </si>
  <si>
    <t>202534310320</t>
  </si>
  <si>
    <t>唐彬宇</t>
  </si>
  <si>
    <t>202534310318</t>
  </si>
  <si>
    <t>苏智健</t>
  </si>
  <si>
    <t>23电信科技1</t>
  </si>
  <si>
    <t>23电信科技2</t>
  </si>
  <si>
    <t>23电信科技3</t>
  </si>
  <si>
    <t>24电信科技1</t>
  </si>
  <si>
    <t>24电信科技2</t>
  </si>
  <si>
    <t>24电信科技3</t>
  </si>
  <si>
    <t>202534610102</t>
  </si>
  <si>
    <t>陈鹏杰</t>
  </si>
  <si>
    <t>202529210121</t>
  </si>
  <si>
    <t>吴羽中</t>
  </si>
  <si>
    <t>202534610208</t>
  </si>
  <si>
    <t>柯钦舰</t>
  </si>
  <si>
    <t>202534720126</t>
  </si>
  <si>
    <t>严金豪</t>
  </si>
  <si>
    <t>202534320123</t>
  </si>
  <si>
    <t>欧阳飞浩</t>
  </si>
  <si>
    <t>202534320101</t>
  </si>
  <si>
    <t>陈俊瑜</t>
  </si>
  <si>
    <t>202534510328</t>
  </si>
  <si>
    <t>张瑞芝</t>
  </si>
  <si>
    <t>202534710134</t>
  </si>
  <si>
    <t>赵振中</t>
  </si>
  <si>
    <t>202534320112</t>
  </si>
  <si>
    <t>李奕铭</t>
  </si>
  <si>
    <t>202534610223</t>
  </si>
  <si>
    <t>冉思远</t>
  </si>
  <si>
    <t>202534310226</t>
  </si>
  <si>
    <t>袁嘉庆</t>
  </si>
  <si>
    <t>202534710202</t>
  </si>
  <si>
    <t>曹泽贤</t>
  </si>
  <si>
    <t>202534710102</t>
  </si>
  <si>
    <t>陈鸿锐</t>
  </si>
  <si>
    <t>202534310213</t>
  </si>
  <si>
    <t>李逸龙</t>
  </si>
  <si>
    <t>202534510223</t>
  </si>
  <si>
    <t>吴振翔</t>
  </si>
  <si>
    <t>202534510203</t>
  </si>
  <si>
    <t>陈怡豪</t>
  </si>
  <si>
    <t>202534510221</t>
  </si>
  <si>
    <t>魏张桓</t>
  </si>
  <si>
    <t>202534410115</t>
  </si>
  <si>
    <t>刘子初</t>
  </si>
  <si>
    <t>202534510122</t>
  </si>
  <si>
    <t>唐绮雯</t>
  </si>
  <si>
    <t>202534610113</t>
  </si>
  <si>
    <t>卢鎏深</t>
  </si>
  <si>
    <t>202534610112</t>
  </si>
  <si>
    <t>刘子翔</t>
  </si>
  <si>
    <t>202534410212</t>
  </si>
  <si>
    <t>李俊锋</t>
  </si>
  <si>
    <t>202534510211</t>
  </si>
  <si>
    <t>黎鸿茹</t>
  </si>
  <si>
    <t>202518410116</t>
  </si>
  <si>
    <t>刘涛涛</t>
  </si>
  <si>
    <t>202534510121</t>
  </si>
  <si>
    <t>唐果</t>
  </si>
  <si>
    <t>202534710233</t>
  </si>
  <si>
    <t>朱佳鑫</t>
  </si>
  <si>
    <t>202534710212</t>
  </si>
  <si>
    <t>林锐</t>
  </si>
  <si>
    <t>202518110116</t>
  </si>
  <si>
    <t>沈英杰</t>
  </si>
  <si>
    <t>202534410229</t>
  </si>
  <si>
    <t>杨子峰</t>
  </si>
  <si>
    <t>202534610134</t>
  </si>
  <si>
    <t>郑重</t>
  </si>
  <si>
    <t>202534710224</t>
  </si>
  <si>
    <t>徐伊键</t>
  </si>
  <si>
    <t>202534320128</t>
  </si>
  <si>
    <t>张仲和</t>
  </si>
  <si>
    <t>202534720128</t>
  </si>
  <si>
    <t>曾敏希</t>
  </si>
  <si>
    <t>202534310107</t>
  </si>
  <si>
    <t>陈俊境</t>
  </si>
  <si>
    <t>202534720116</t>
  </si>
  <si>
    <t>卢畅</t>
  </si>
  <si>
    <t>202534710105</t>
  </si>
  <si>
    <t>古小杰</t>
  </si>
  <si>
    <t>202534410122</t>
  </si>
  <si>
    <t>巫炽希</t>
  </si>
  <si>
    <t>202534310313</t>
  </si>
  <si>
    <t>林健涛</t>
  </si>
  <si>
    <t>202534320109</t>
  </si>
  <si>
    <t>胡铂僖</t>
  </si>
  <si>
    <t>202534610115</t>
  </si>
  <si>
    <t>罗雅欣</t>
  </si>
  <si>
    <t>202534310206</t>
  </si>
  <si>
    <t>关文锋</t>
  </si>
  <si>
    <t>202534610132</t>
  </si>
  <si>
    <t>曾梓轩</t>
  </si>
  <si>
    <t>202534510227</t>
  </si>
  <si>
    <t>曾林宇</t>
  </si>
  <si>
    <t>202534310122</t>
  </si>
  <si>
    <t>王柯然</t>
  </si>
  <si>
    <t>202534410205</t>
  </si>
  <si>
    <t>邓旭超</t>
  </si>
  <si>
    <t>202534410329</t>
  </si>
  <si>
    <t>赵远旭</t>
  </si>
  <si>
    <t>202534510124</t>
  </si>
  <si>
    <t>吴文翰</t>
  </si>
  <si>
    <t>202534510118</t>
  </si>
  <si>
    <t>刘景炫</t>
  </si>
  <si>
    <t>202534410131</t>
  </si>
  <si>
    <t>周乘宇</t>
  </si>
  <si>
    <t>202534720114</t>
  </si>
  <si>
    <t>刘嘉翔</t>
  </si>
  <si>
    <t>202534510115</t>
  </si>
  <si>
    <t>林凯铭</t>
  </si>
  <si>
    <t>202534610219</t>
  </si>
  <si>
    <t>马万里</t>
  </si>
  <si>
    <t>202534320102</t>
  </si>
  <si>
    <t>陈培基</t>
  </si>
  <si>
    <t>202534410208</t>
  </si>
  <si>
    <t>黄伟烨</t>
  </si>
  <si>
    <t>202534410301</t>
  </si>
  <si>
    <t>白婷</t>
  </si>
  <si>
    <t>202534410233</t>
  </si>
  <si>
    <t>钟宇鑫</t>
  </si>
  <si>
    <t>202534410201</t>
  </si>
  <si>
    <t>蔡紫涵</t>
  </si>
  <si>
    <t>202534610229</t>
  </si>
  <si>
    <t>叶梓坤</t>
  </si>
  <si>
    <t>202534610105</t>
  </si>
  <si>
    <t>陈梓琪</t>
  </si>
  <si>
    <t>202534710218</t>
  </si>
  <si>
    <t>饶夏竹</t>
  </si>
  <si>
    <t>202534310221</t>
  </si>
  <si>
    <t>宋博涵</t>
  </si>
  <si>
    <t>202534510232</t>
  </si>
  <si>
    <t>郑言浩</t>
  </si>
  <si>
    <t>202534710132</t>
  </si>
  <si>
    <t>张培熙</t>
  </si>
  <si>
    <t>202534720125</t>
  </si>
  <si>
    <t>禤德宇</t>
  </si>
  <si>
    <t>202534510303</t>
  </si>
  <si>
    <t>陈果</t>
  </si>
  <si>
    <t>202534410106</t>
  </si>
  <si>
    <t>关钧畅</t>
  </si>
  <si>
    <t>202534310229</t>
  </si>
  <si>
    <t>张智霖</t>
  </si>
  <si>
    <t>202534410221</t>
  </si>
  <si>
    <t>邵美晴</t>
  </si>
  <si>
    <t>202534630106</t>
  </si>
  <si>
    <t>崔若航</t>
  </si>
  <si>
    <t>202534510229</t>
  </si>
  <si>
    <t>张晓东</t>
  </si>
  <si>
    <t>202534310208</t>
  </si>
  <si>
    <t>霍建垣</t>
  </si>
  <si>
    <t>202534310118</t>
  </si>
  <si>
    <t>孙赫扬</t>
  </si>
  <si>
    <t>202534310108</t>
  </si>
  <si>
    <t>崔皓天</t>
  </si>
  <si>
    <t>202534310329</t>
  </si>
  <si>
    <t>叶富源</t>
  </si>
  <si>
    <t>202534410113</t>
  </si>
  <si>
    <t>李子朗</t>
  </si>
  <si>
    <t>202534310130</t>
  </si>
  <si>
    <t>钟晓朗</t>
  </si>
  <si>
    <t>202534710228</t>
  </si>
  <si>
    <t>张觉维</t>
  </si>
  <si>
    <t>202534510323</t>
  </si>
  <si>
    <t>王勇</t>
  </si>
  <si>
    <t>202534310223</t>
  </si>
  <si>
    <t>唐弘</t>
  </si>
  <si>
    <t>202534710113</t>
  </si>
  <si>
    <t>廖圣柔</t>
  </si>
  <si>
    <t>202534310106</t>
  </si>
  <si>
    <t>陈锦辉</t>
  </si>
  <si>
    <t>202534410109</t>
  </si>
  <si>
    <t>黄家铭</t>
  </si>
  <si>
    <t>202534510201</t>
  </si>
  <si>
    <t>陈贤冰</t>
  </si>
  <si>
    <t>202534710124</t>
  </si>
  <si>
    <t>汪楷然</t>
  </si>
  <si>
    <t>202534610103</t>
  </si>
  <si>
    <t>陈荣捷</t>
  </si>
  <si>
    <t>202534710203</t>
  </si>
  <si>
    <t>邓杰鑫</t>
  </si>
  <si>
    <t>202534710117</t>
  </si>
  <si>
    <t>沈星权</t>
  </si>
  <si>
    <t>202534410223</t>
  </si>
  <si>
    <t>王书桓</t>
  </si>
  <si>
    <t>202534610231</t>
  </si>
  <si>
    <t>张智钧</t>
  </si>
  <si>
    <t>202534410308</t>
  </si>
  <si>
    <t>蒋森</t>
  </si>
  <si>
    <t>202534410126</t>
  </si>
  <si>
    <t>曾皓</t>
  </si>
  <si>
    <t>202534630111</t>
  </si>
  <si>
    <t>黄钧灏</t>
  </si>
  <si>
    <t>202534310325</t>
  </si>
  <si>
    <t>吴梓敬</t>
  </si>
  <si>
    <t>202534310319</t>
  </si>
  <si>
    <t>孙琰</t>
  </si>
  <si>
    <t>202534410332</t>
  </si>
  <si>
    <t>周宇轩</t>
  </si>
  <si>
    <t>202534510308</t>
  </si>
  <si>
    <t>高炜杰</t>
  </si>
  <si>
    <t>202534510322</t>
  </si>
  <si>
    <t>覃佐恒</t>
  </si>
  <si>
    <t>202534710207</t>
  </si>
  <si>
    <t>滑真庆</t>
  </si>
  <si>
    <t>202534710205</t>
  </si>
  <si>
    <t>胡杨</t>
  </si>
  <si>
    <t>202534310207</t>
  </si>
  <si>
    <t>黄斌灏</t>
  </si>
  <si>
    <t>202534410304</t>
  </si>
  <si>
    <t>陈梓轩</t>
  </si>
  <si>
    <t>202534310111</t>
  </si>
  <si>
    <t>黎嘉桓</t>
  </si>
  <si>
    <t>电子科学与技术</t>
  </si>
  <si>
    <t>23电子科学1</t>
  </si>
  <si>
    <t>23电子科学2</t>
  </si>
  <si>
    <t>23电子科学3</t>
  </si>
  <si>
    <t>24电子科学1</t>
  </si>
  <si>
    <t>24电子科学2</t>
  </si>
  <si>
    <t>24电子科学3</t>
  </si>
  <si>
    <t>202534410230</t>
  </si>
  <si>
    <t>余世达</t>
  </si>
  <si>
    <t>202534630112</t>
  </si>
  <si>
    <t>黄宇彬</t>
  </si>
  <si>
    <t>202534510112</t>
  </si>
  <si>
    <t>李子木</t>
  </si>
  <si>
    <t>202534410306</t>
  </si>
  <si>
    <t>黄筱宁</t>
  </si>
  <si>
    <t>202514110120</t>
  </si>
  <si>
    <t>罗炜铭</t>
  </si>
  <si>
    <t>202534510302</t>
  </si>
  <si>
    <t>曹宇轩</t>
  </si>
  <si>
    <t>202534310121</t>
  </si>
  <si>
    <t>王慧玲</t>
  </si>
  <si>
    <t>202534310124</t>
  </si>
  <si>
    <t>吴鑫磊</t>
  </si>
  <si>
    <t>202534310306</t>
  </si>
  <si>
    <t>樊健良</t>
  </si>
  <si>
    <t>202534410231</t>
  </si>
  <si>
    <t>詹昊颖</t>
  </si>
  <si>
    <t>202534410219</t>
  </si>
  <si>
    <t>罗昕</t>
  </si>
  <si>
    <t>202534410112</t>
  </si>
  <si>
    <t>李天翼</t>
  </si>
  <si>
    <t>202534510224</t>
  </si>
  <si>
    <t>冼韦涛</t>
  </si>
  <si>
    <t>202534410222</t>
  </si>
  <si>
    <t>苏远耀</t>
  </si>
  <si>
    <t>202534310210</t>
  </si>
  <si>
    <t>劳月盈</t>
  </si>
  <si>
    <t>202534610116</t>
  </si>
  <si>
    <t>麦泽钧</t>
  </si>
  <si>
    <t>202534410129</t>
  </si>
  <si>
    <t>张墉</t>
  </si>
  <si>
    <t>202534610214</t>
  </si>
  <si>
    <t>李晓晴</t>
  </si>
  <si>
    <t>202534410123</t>
  </si>
  <si>
    <t>向鑫睿</t>
  </si>
  <si>
    <t>202534310126</t>
  </si>
  <si>
    <t>殷智泰</t>
  </si>
  <si>
    <t>202534310109</t>
  </si>
  <si>
    <t>葛俊豪</t>
  </si>
  <si>
    <t>202534410317</t>
  </si>
  <si>
    <t>罗嘉杰</t>
  </si>
  <si>
    <t>202534410314</t>
  </si>
  <si>
    <t>刘骏宇</t>
  </si>
  <si>
    <t>202534320127</t>
  </si>
  <si>
    <t>张睿然</t>
  </si>
  <si>
    <t>202534510226</t>
  </si>
  <si>
    <t>薛睿哲</t>
  </si>
  <si>
    <t>202534630113</t>
  </si>
  <si>
    <t>黄子诚</t>
  </si>
  <si>
    <t>202534410225</t>
  </si>
  <si>
    <t>韦丹</t>
  </si>
  <si>
    <t>202534610109</t>
  </si>
  <si>
    <t>梁榆彬</t>
  </si>
  <si>
    <t>202534310120</t>
  </si>
  <si>
    <t>王鸿佳</t>
  </si>
  <si>
    <t>202534320125</t>
  </si>
  <si>
    <t>王天纬</t>
  </si>
  <si>
    <t>202534610127</t>
  </si>
  <si>
    <t>杨晨希</t>
  </si>
  <si>
    <t>202534510213</t>
  </si>
  <si>
    <t>李宇翔</t>
  </si>
  <si>
    <t>202534610233</t>
  </si>
  <si>
    <t>朱远鹏</t>
  </si>
  <si>
    <t>202534310324</t>
  </si>
  <si>
    <t>吴玉高</t>
  </si>
  <si>
    <t>202534720113</t>
  </si>
  <si>
    <t>梁书畅</t>
  </si>
  <si>
    <t>202534510327</t>
  </si>
  <si>
    <t>曾沛南</t>
  </si>
  <si>
    <t>202534510333</t>
  </si>
  <si>
    <t>邹定伦</t>
  </si>
  <si>
    <t>202534710209</t>
  </si>
  <si>
    <t>黄志宏</t>
  </si>
  <si>
    <t>202534510205</t>
  </si>
  <si>
    <t>邓佩怡</t>
  </si>
  <si>
    <t>202534510318</t>
  </si>
  <si>
    <t>202534510301</t>
  </si>
  <si>
    <t>白涵</t>
  </si>
  <si>
    <t>202534710201</t>
  </si>
  <si>
    <t>蔡雨键</t>
  </si>
  <si>
    <t>202534610209</t>
  </si>
  <si>
    <t>劳硕</t>
  </si>
  <si>
    <t>202534710221</t>
  </si>
  <si>
    <t>陶叶霖</t>
  </si>
  <si>
    <t>202534410108</t>
  </si>
  <si>
    <t>何诗敏</t>
  </si>
  <si>
    <t>202534630108</t>
  </si>
  <si>
    <t>何宗恒</t>
  </si>
  <si>
    <t>202534630115</t>
  </si>
  <si>
    <t>兰泽同</t>
  </si>
  <si>
    <t>202534510120</t>
  </si>
  <si>
    <t>卢湖森</t>
  </si>
  <si>
    <t>202534510324</t>
  </si>
  <si>
    <t>夏伟航</t>
  </si>
  <si>
    <t>202534720102</t>
  </si>
  <si>
    <t>陈杏儿</t>
  </si>
  <si>
    <t>202534510110</t>
  </si>
  <si>
    <t>江咏键</t>
  </si>
  <si>
    <t>202534310233</t>
  </si>
  <si>
    <t>朱彦州</t>
  </si>
  <si>
    <t>202534410325</t>
  </si>
  <si>
    <t>杨帆</t>
  </si>
  <si>
    <t>202534410121</t>
  </si>
  <si>
    <t>苏富宏</t>
  </si>
  <si>
    <t>202534310113</t>
  </si>
  <si>
    <t>李路旸</t>
  </si>
  <si>
    <t>202534610107</t>
  </si>
  <si>
    <t>关文滔</t>
  </si>
  <si>
    <t>202534630107</t>
  </si>
  <si>
    <t>付鸿飞</t>
  </si>
  <si>
    <t>202534510219</t>
  </si>
  <si>
    <t>彭志钢</t>
  </si>
  <si>
    <t>202534510326</t>
  </si>
  <si>
    <t>杨晓鹏</t>
  </si>
  <si>
    <t>202534410211</t>
  </si>
  <si>
    <t>李嘉敏</t>
  </si>
  <si>
    <t>202534510117</t>
  </si>
  <si>
    <t>柳勃逸</t>
  </si>
  <si>
    <t>202534510309</t>
  </si>
  <si>
    <t>郭俊宇</t>
  </si>
  <si>
    <t>202534410127</t>
  </si>
  <si>
    <t>张安然</t>
  </si>
  <si>
    <t>202534410105</t>
  </si>
  <si>
    <t>冯圣棋</t>
  </si>
  <si>
    <t>202534710223</t>
  </si>
  <si>
    <t>肖宇城</t>
  </si>
  <si>
    <t>202534510329</t>
  </si>
  <si>
    <t>张育铭</t>
  </si>
  <si>
    <t>202534710214</t>
  </si>
  <si>
    <t>陆明炯</t>
  </si>
  <si>
    <t>202534510106</t>
  </si>
  <si>
    <t>冯鸣熹</t>
  </si>
  <si>
    <t>202534510230</t>
  </si>
  <si>
    <t>赵继轩</t>
  </si>
  <si>
    <t>202534630116</t>
  </si>
  <si>
    <t>李雨晨</t>
  </si>
  <si>
    <t>202534720118</t>
  </si>
  <si>
    <t>潘俊言</t>
  </si>
  <si>
    <t>202534630101</t>
  </si>
  <si>
    <t>蔡宇灏</t>
  </si>
  <si>
    <t>202534410227</t>
  </si>
  <si>
    <t>谢信</t>
  </si>
  <si>
    <t>202534320119</t>
  </si>
  <si>
    <t>刘泉毅</t>
  </si>
  <si>
    <t>202534510128</t>
  </si>
  <si>
    <t>叶筠渝</t>
  </si>
  <si>
    <t>202534630125</t>
  </si>
  <si>
    <t>叶俊豪</t>
  </si>
  <si>
    <t>202534710231</t>
  </si>
  <si>
    <t>张逸朗</t>
  </si>
  <si>
    <t>202534310301</t>
  </si>
  <si>
    <t>陈康</t>
  </si>
  <si>
    <t>202534610125</t>
  </si>
  <si>
    <t>谢雨臻</t>
  </si>
  <si>
    <t>202534510325</t>
  </si>
  <si>
    <t>杨文超</t>
  </si>
  <si>
    <t>202534310227</t>
  </si>
  <si>
    <t>曾诚良</t>
  </si>
  <si>
    <t>202534510315</t>
  </si>
  <si>
    <t>李志琦</t>
  </si>
  <si>
    <t>202534630127</t>
  </si>
  <si>
    <t>游敬杰</t>
  </si>
  <si>
    <t>202534710211</t>
  </si>
  <si>
    <t>李宇曦</t>
  </si>
  <si>
    <t>202534510206</t>
  </si>
  <si>
    <t>冯宇浩</t>
  </si>
  <si>
    <t>202534610225</t>
  </si>
  <si>
    <t>陶赫</t>
  </si>
  <si>
    <t>202534510314</t>
  </si>
  <si>
    <t>黎俊汝</t>
  </si>
  <si>
    <t>202534610119</t>
  </si>
  <si>
    <t>翁锴博</t>
  </si>
  <si>
    <t>202534610124</t>
  </si>
  <si>
    <t>谢钰麟</t>
  </si>
  <si>
    <t>202534410330</t>
  </si>
  <si>
    <t>郑文滔</t>
  </si>
  <si>
    <t>202534410318</t>
  </si>
  <si>
    <t>马嘉佑</t>
  </si>
  <si>
    <t>202534630122</t>
  </si>
  <si>
    <t>吴以东</t>
  </si>
  <si>
    <t>202534510209</t>
  </si>
  <si>
    <t>黄柏聪</t>
  </si>
  <si>
    <t>202534410302</t>
  </si>
  <si>
    <t>蔡卓圳</t>
  </si>
  <si>
    <t>202534720123</t>
  </si>
  <si>
    <t>徐金强</t>
  </si>
  <si>
    <t>202534310119</t>
  </si>
  <si>
    <t>万博</t>
  </si>
  <si>
    <t>202534410130</t>
  </si>
  <si>
    <t>张展鹏</t>
  </si>
  <si>
    <t>202534510332</t>
  </si>
  <si>
    <t>庄仁运</t>
  </si>
  <si>
    <t>202534610133</t>
  </si>
  <si>
    <t>张宇鑫</t>
  </si>
  <si>
    <t>202534410220</t>
  </si>
  <si>
    <t>潘海钊</t>
  </si>
  <si>
    <t>202534320124</t>
  </si>
  <si>
    <t>潘恩墨</t>
  </si>
  <si>
    <t>202534510113</t>
  </si>
  <si>
    <t>梁楚敏</t>
  </si>
  <si>
    <t>202534720122</t>
  </si>
  <si>
    <t>吴俊儒</t>
  </si>
  <si>
    <t>202534510234</t>
  </si>
  <si>
    <t>周坤</t>
  </si>
  <si>
    <t>202534410209</t>
  </si>
  <si>
    <t>李佰安</t>
  </si>
  <si>
    <t>202534630109</t>
  </si>
  <si>
    <t>洪梓锋</t>
  </si>
  <si>
    <t>202534710222</t>
  </si>
  <si>
    <t>王志桢</t>
  </si>
  <si>
    <t>202534310216</t>
  </si>
  <si>
    <t>林荘超</t>
  </si>
  <si>
    <t>202534510109</t>
  </si>
  <si>
    <t>胡嘉恺</t>
  </si>
  <si>
    <t>202534710215</t>
  </si>
  <si>
    <t>罗佩骞</t>
  </si>
  <si>
    <t>202534720105</t>
  </si>
  <si>
    <t>范烨</t>
  </si>
  <si>
    <t>b</t>
  </si>
  <si>
    <t>202434410232</t>
  </si>
  <si>
    <t>周勇</t>
  </si>
  <si>
    <t>202328110104</t>
  </si>
  <si>
    <t>党浩诚</t>
  </si>
  <si>
    <t>202434610222</t>
  </si>
  <si>
    <t>王义深</t>
  </si>
  <si>
    <t>202234510224</t>
  </si>
  <si>
    <t>吴子骥</t>
  </si>
  <si>
    <t>202434310419</t>
  </si>
  <si>
    <t>罗舒元</t>
  </si>
  <si>
    <t>202434510126</t>
  </si>
  <si>
    <t>徐靖雯</t>
  </si>
  <si>
    <t>202334510220</t>
  </si>
  <si>
    <t>乔丹忆</t>
  </si>
  <si>
    <t>202334410312</t>
  </si>
  <si>
    <t>唐语派</t>
  </si>
  <si>
    <t>202334210321</t>
  </si>
  <si>
    <t>欧文喆</t>
  </si>
  <si>
    <t>202416110323</t>
  </si>
  <si>
    <t>叶彤</t>
  </si>
  <si>
    <t>202434210302</t>
  </si>
  <si>
    <t>曹艺伶</t>
  </si>
  <si>
    <t>202434410112</t>
  </si>
  <si>
    <t>李政柔</t>
  </si>
  <si>
    <t>202434510123</t>
  </si>
  <si>
    <t>王幸懿</t>
  </si>
  <si>
    <t>202328110526</t>
  </si>
  <si>
    <t>姚若凡</t>
  </si>
  <si>
    <t>202434310221</t>
  </si>
  <si>
    <t>邱子璇</t>
  </si>
  <si>
    <t>202334210316</t>
  </si>
  <si>
    <t>刘佳滢</t>
  </si>
  <si>
    <t>202334310204</t>
  </si>
  <si>
    <t>方伟涛</t>
  </si>
  <si>
    <t>202334610109</t>
  </si>
  <si>
    <t>金亚妮</t>
  </si>
  <si>
    <t>202433510118</t>
  </si>
  <si>
    <t>林洁</t>
  </si>
  <si>
    <t>202434510125</t>
  </si>
  <si>
    <t>谢格丽</t>
  </si>
  <si>
    <t>通过率</t>
  </si>
  <si>
    <t>100%</t>
  </si>
  <si>
    <t>89.66%</t>
  </si>
  <si>
    <t>90%</t>
  </si>
  <si>
    <t>95.83%</t>
  </si>
  <si>
    <t>92.31%</t>
  </si>
  <si>
    <t>92.59%</t>
  </si>
  <si>
    <t>86.21%</t>
  </si>
  <si>
    <t>92.86%</t>
  </si>
  <si>
    <t>96.15%</t>
  </si>
  <si>
    <t>82.76%</t>
  </si>
  <si>
    <t>86.96%</t>
  </si>
  <si>
    <t>96%</t>
  </si>
  <si>
    <t>93.33%</t>
  </si>
  <si>
    <t>75.86%</t>
  </si>
  <si>
    <t>202434610103</t>
  </si>
  <si>
    <t>7.69%</t>
  </si>
  <si>
    <t>80.77%</t>
  </si>
  <si>
    <t>93.1%</t>
  </si>
  <si>
    <t>84.62%</t>
  </si>
  <si>
    <t>95.65%</t>
  </si>
  <si>
    <t>83.33%</t>
  </si>
  <si>
    <t>96.77%</t>
  </si>
  <si>
    <t>93.55%</t>
  </si>
  <si>
    <t>96.3%</t>
  </si>
  <si>
    <t>96.67%</t>
  </si>
  <si>
    <t>85.71%</t>
  </si>
  <si>
    <t>59.09%</t>
  </si>
  <si>
    <t>96.43%</t>
  </si>
  <si>
    <t>88.89%</t>
  </si>
  <si>
    <t>95.45%</t>
  </si>
  <si>
    <t>92%</t>
  </si>
  <si>
    <t>79.17%</t>
  </si>
  <si>
    <t>96.55%</t>
  </si>
  <si>
    <t>86.67%</t>
  </si>
  <si>
    <t>91.3%</t>
  </si>
  <si>
    <t>67.86%</t>
  </si>
  <si>
    <t>96.88%</t>
  </si>
  <si>
    <t>96.97%</t>
  </si>
  <si>
    <t>78.26%</t>
  </si>
  <si>
    <t>91.67%</t>
  </si>
  <si>
    <t>82.14%</t>
  </si>
  <si>
    <t>80%</t>
  </si>
  <si>
    <t>68%</t>
  </si>
  <si>
    <t>89.29%</t>
  </si>
  <si>
    <t>88.46%</t>
  </si>
  <si>
    <t>72.41%</t>
  </si>
  <si>
    <t>73.33%</t>
  </si>
  <si>
    <t>总分</t>
  </si>
  <si>
    <t>75.3</t>
  </si>
  <si>
    <t>62.4</t>
  </si>
  <si>
    <t>68.8</t>
  </si>
  <si>
    <t>85.8</t>
  </si>
  <si>
    <t>69.4</t>
  </si>
  <si>
    <t>61.4</t>
  </si>
  <si>
    <t>86.2</t>
  </si>
  <si>
    <t>73.6</t>
  </si>
  <si>
    <t>50.1</t>
  </si>
  <si>
    <t>87.2</t>
  </si>
  <si>
    <t>82.8</t>
  </si>
  <si>
    <t>86.3</t>
  </si>
  <si>
    <t>77.7</t>
  </si>
  <si>
    <t>81.7</t>
  </si>
  <si>
    <t>49.2</t>
  </si>
  <si>
    <t>90.8</t>
  </si>
  <si>
    <t>74.8</t>
  </si>
  <si>
    <t>62.0</t>
  </si>
  <si>
    <t>79.3</t>
  </si>
  <si>
    <t>60.6</t>
  </si>
  <si>
    <t>89.8</t>
  </si>
  <si>
    <t>75.4</t>
  </si>
  <si>
    <t>76.8</t>
  </si>
  <si>
    <t>83.3</t>
  </si>
  <si>
    <t>73.2</t>
  </si>
  <si>
    <t>82.3</t>
  </si>
  <si>
    <t>68.5</t>
  </si>
  <si>
    <t>80.2</t>
  </si>
  <si>
    <t>202534610106</t>
  </si>
  <si>
    <t>74.4</t>
  </si>
  <si>
    <t>83.1</t>
  </si>
  <si>
    <t>67.5</t>
  </si>
  <si>
    <t>87.1</t>
  </si>
  <si>
    <t>80.6</t>
  </si>
  <si>
    <t>93.0</t>
  </si>
  <si>
    <t>202534710210</t>
  </si>
  <si>
    <t>86.9</t>
  </si>
  <si>
    <t>73.5</t>
  </si>
  <si>
    <t>65.4</t>
  </si>
  <si>
    <t>85.3</t>
  </si>
  <si>
    <t>66.6</t>
  </si>
  <si>
    <t>56.7</t>
  </si>
  <si>
    <t>97.9</t>
  </si>
  <si>
    <t>80.5</t>
  </si>
  <si>
    <t>87.3</t>
  </si>
  <si>
    <t>71.4</t>
  </si>
  <si>
    <t>75.7</t>
  </si>
  <si>
    <t>74.0</t>
  </si>
  <si>
    <t>63.9</t>
  </si>
  <si>
    <t>81.5</t>
  </si>
  <si>
    <t>95.5</t>
  </si>
  <si>
    <t>75.8</t>
  </si>
  <si>
    <t>90.7</t>
  </si>
  <si>
    <t>71.8</t>
  </si>
  <si>
    <t>89.7</t>
  </si>
  <si>
    <t>82.0</t>
  </si>
  <si>
    <t>77.2</t>
  </si>
  <si>
    <t>82.7</t>
  </si>
  <si>
    <t>76.3</t>
  </si>
  <si>
    <t>102.0</t>
  </si>
  <si>
    <t>95.7</t>
  </si>
  <si>
    <t>48.9</t>
  </si>
  <si>
    <t>62.2</t>
  </si>
  <si>
    <t>91.5</t>
  </si>
  <si>
    <t>91.2</t>
  </si>
  <si>
    <t>71.3</t>
  </si>
  <si>
    <t>79.8</t>
  </si>
  <si>
    <t>76.1</t>
  </si>
  <si>
    <t>73.0</t>
  </si>
  <si>
    <t>85.7</t>
  </si>
  <si>
    <t>67.4</t>
  </si>
  <si>
    <t>75.2</t>
  </si>
  <si>
    <t>94.9</t>
  </si>
  <si>
    <t>87.4</t>
  </si>
  <si>
    <t>77.6</t>
  </si>
  <si>
    <t>80.3</t>
  </si>
  <si>
    <t>85.6</t>
  </si>
  <si>
    <t>78.7</t>
  </si>
  <si>
    <t>97.4</t>
  </si>
  <si>
    <t>72.2</t>
  </si>
  <si>
    <t>86.4</t>
  </si>
  <si>
    <t>76.0</t>
  </si>
  <si>
    <t>51.5</t>
  </si>
  <si>
    <t>80.9</t>
  </si>
  <si>
    <t>76.7</t>
  </si>
  <si>
    <t>83.7</t>
  </si>
  <si>
    <t>89.6</t>
  </si>
  <si>
    <t>72.8</t>
  </si>
  <si>
    <t>83.4</t>
  </si>
  <si>
    <t>68.4</t>
  </si>
  <si>
    <t>76.4</t>
  </si>
  <si>
    <t>80.8</t>
  </si>
  <si>
    <t>99.9</t>
  </si>
  <si>
    <t>90.2</t>
  </si>
  <si>
    <t>52.5</t>
  </si>
  <si>
    <t>63.1</t>
  </si>
  <si>
    <t>70.6</t>
  </si>
  <si>
    <t>79.2</t>
  </si>
  <si>
    <t>82.2</t>
  </si>
  <si>
    <t>78.4</t>
  </si>
  <si>
    <t>65.6</t>
  </si>
  <si>
    <t>88.5</t>
  </si>
  <si>
    <t>202534310132</t>
  </si>
  <si>
    <t>98.0</t>
  </si>
  <si>
    <t>93.9</t>
  </si>
  <si>
    <t>64.4</t>
  </si>
  <si>
    <t>202534610205</t>
  </si>
  <si>
    <t>81.8</t>
  </si>
  <si>
    <t>66.4</t>
  </si>
  <si>
    <t>73.8</t>
  </si>
  <si>
    <t>78.0</t>
  </si>
  <si>
    <t>78.9</t>
  </si>
  <si>
    <t>83.5</t>
  </si>
  <si>
    <t>88.4</t>
  </si>
  <si>
    <t>72.3</t>
  </si>
  <si>
    <t>71.6</t>
  </si>
  <si>
    <t>83.2</t>
  </si>
  <si>
    <t>82.6</t>
  </si>
  <si>
    <t>70.1</t>
  </si>
  <si>
    <t>80.1</t>
  </si>
  <si>
    <t>202534710131</t>
  </si>
  <si>
    <t>86.0</t>
  </si>
  <si>
    <t>88.3</t>
  </si>
  <si>
    <t>70.2</t>
  </si>
  <si>
    <t>92.8</t>
  </si>
  <si>
    <t>71.0</t>
  </si>
  <si>
    <t>71.7</t>
  </si>
  <si>
    <t>89.9</t>
  </si>
  <si>
    <t>77.8</t>
  </si>
  <si>
    <t>69.0</t>
  </si>
  <si>
    <t>84.2</t>
  </si>
  <si>
    <t>96.7</t>
  </si>
  <si>
    <t>77.4</t>
  </si>
  <si>
    <t>84.4</t>
  </si>
  <si>
    <t>81.9</t>
  </si>
  <si>
    <t>85.0</t>
  </si>
  <si>
    <t>67.0</t>
  </si>
  <si>
    <t>68.2</t>
  </si>
  <si>
    <t>97.0</t>
  </si>
  <si>
    <t>84.1</t>
  </si>
  <si>
    <t>72.0</t>
  </si>
  <si>
    <t>57.9</t>
  </si>
  <si>
    <t>73.7</t>
  </si>
  <si>
    <t>81.2</t>
  </si>
  <si>
    <t>69.9</t>
  </si>
  <si>
    <t>72.4</t>
  </si>
  <si>
    <t>73.4</t>
  </si>
  <si>
    <t>65.2</t>
  </si>
  <si>
    <t>39.0</t>
  </si>
  <si>
    <t>67.8</t>
  </si>
  <si>
    <t>85.1</t>
  </si>
  <si>
    <t>80.7</t>
  </si>
  <si>
    <t>202534310117</t>
  </si>
  <si>
    <t>63.2</t>
  </si>
  <si>
    <t>81.1</t>
  </si>
  <si>
    <t>74.9</t>
  </si>
  <si>
    <t>82.1</t>
  </si>
  <si>
    <t>70.0</t>
  </si>
  <si>
    <t>74.5</t>
  </si>
  <si>
    <t>50.0</t>
  </si>
  <si>
    <t>66.0</t>
  </si>
  <si>
    <t>88.0</t>
  </si>
  <si>
    <t>56.0</t>
  </si>
  <si>
    <t>79.9</t>
  </si>
  <si>
    <t>85.4</t>
  </si>
  <si>
    <t>69.7</t>
  </si>
  <si>
    <t>80.0</t>
  </si>
  <si>
    <t>65.8</t>
  </si>
  <si>
    <t>56.9</t>
  </si>
  <si>
    <t>79.0</t>
  </si>
  <si>
    <t>68.9</t>
  </si>
  <si>
    <t>89.0</t>
  </si>
  <si>
    <t>66.1</t>
  </si>
  <si>
    <t>67.7</t>
  </si>
  <si>
    <t>88.2</t>
  </si>
  <si>
    <t>90.5</t>
  </si>
  <si>
    <t>64.0</t>
  </si>
  <si>
    <t>74.3</t>
  </si>
  <si>
    <t>202534410319</t>
  </si>
  <si>
    <t>76.6</t>
  </si>
  <si>
    <t>76.5</t>
  </si>
  <si>
    <t>84.9</t>
  </si>
  <si>
    <t>84.6</t>
  </si>
  <si>
    <t>60.8</t>
  </si>
  <si>
    <t>85.2</t>
  </si>
  <si>
    <t>59.8</t>
  </si>
  <si>
    <t>86.7</t>
  </si>
  <si>
    <t>74.6</t>
  </si>
  <si>
    <t>58.7</t>
  </si>
  <si>
    <t>64.8</t>
  </si>
  <si>
    <t>68.1</t>
  </si>
  <si>
    <t>89.2</t>
  </si>
  <si>
    <t>81.0</t>
  </si>
  <si>
    <t>55.8</t>
  </si>
  <si>
    <t>79.1</t>
  </si>
  <si>
    <t>72.6</t>
  </si>
  <si>
    <t>70.5</t>
  </si>
  <si>
    <t>86.6</t>
  </si>
  <si>
    <t>80.4</t>
  </si>
  <si>
    <t>94.3</t>
  </si>
  <si>
    <t>84.3</t>
  </si>
  <si>
    <t>70.4</t>
  </si>
  <si>
    <t>84.8</t>
  </si>
  <si>
    <t>69.2</t>
  </si>
  <si>
    <t>70.7</t>
  </si>
  <si>
    <t>48.0</t>
  </si>
  <si>
    <t>73.9</t>
  </si>
  <si>
    <t>56.6</t>
  </si>
  <si>
    <t>60.5</t>
  </si>
  <si>
    <t>87.6</t>
  </si>
  <si>
    <t>53.6</t>
  </si>
  <si>
    <t>58.5</t>
  </si>
  <si>
    <t>88.6</t>
  </si>
  <si>
    <t>95.3</t>
  </si>
  <si>
    <t>67.6</t>
  </si>
  <si>
    <t>77.9</t>
  </si>
  <si>
    <t>99.1</t>
  </si>
  <si>
    <t>67.2</t>
  </si>
  <si>
    <t>93.1</t>
  </si>
  <si>
    <t>88.7</t>
  </si>
  <si>
    <t>66.3</t>
  </si>
  <si>
    <t>74.1</t>
  </si>
  <si>
    <t>78.8</t>
  </si>
  <si>
    <t>77.1</t>
  </si>
  <si>
    <t>91.9</t>
  </si>
  <si>
    <t>63.4</t>
  </si>
  <si>
    <t>71.5</t>
  </si>
  <si>
    <t>75.6</t>
  </si>
  <si>
    <t>97.5</t>
  </si>
  <si>
    <t>免测</t>
  </si>
  <si>
    <t>66.2</t>
  </si>
  <si>
    <t>69.8</t>
  </si>
  <si>
    <t>202534510108</t>
  </si>
  <si>
    <t>84.0</t>
  </si>
  <si>
    <t>64.9</t>
  </si>
  <si>
    <t>53.4</t>
  </si>
  <si>
    <t>83.0</t>
  </si>
  <si>
    <t>92.2</t>
  </si>
  <si>
    <t>65.7</t>
  </si>
  <si>
    <t>94.2</t>
  </si>
  <si>
    <t>63.8</t>
  </si>
  <si>
    <t>99.0</t>
  </si>
  <si>
    <t>68.7</t>
  </si>
  <si>
    <t>71.1</t>
  </si>
  <si>
    <t>63.6</t>
  </si>
  <si>
    <t>55.1</t>
  </si>
  <si>
    <t>71.2</t>
  </si>
  <si>
    <t>60.4</t>
  </si>
  <si>
    <t>67.1</t>
  </si>
  <si>
    <t>88.1</t>
  </si>
  <si>
    <t>96.5</t>
  </si>
  <si>
    <t>67.9</t>
  </si>
  <si>
    <t>59.6</t>
  </si>
  <si>
    <t>61.0</t>
  </si>
  <si>
    <t>79.4</t>
  </si>
  <si>
    <t>82.5</t>
  </si>
  <si>
    <t>90.0</t>
  </si>
  <si>
    <t>75.1</t>
  </si>
  <si>
    <t>53.5</t>
  </si>
  <si>
    <t>88.8</t>
  </si>
  <si>
    <t>78.5</t>
  </si>
  <si>
    <t>57.5</t>
  </si>
  <si>
    <t>61.7</t>
  </si>
  <si>
    <t>75.0</t>
  </si>
  <si>
    <t>84.5</t>
  </si>
  <si>
    <t>69.5</t>
  </si>
  <si>
    <t>62.3</t>
  </si>
  <si>
    <t>55.7</t>
  </si>
  <si>
    <t>83.9</t>
  </si>
  <si>
    <t>61.2</t>
  </si>
  <si>
    <t>66.5</t>
  </si>
  <si>
    <t>82.4</t>
  </si>
  <si>
    <t>53.3</t>
  </si>
  <si>
    <t>64.2</t>
  </si>
  <si>
    <t>69.1</t>
  </si>
  <si>
    <t>64.7</t>
  </si>
  <si>
    <t>79.5</t>
  </si>
  <si>
    <t>95.2</t>
  </si>
  <si>
    <t>93.3</t>
  </si>
  <si>
    <t>94.6</t>
  </si>
  <si>
    <t>87.8</t>
  </si>
  <si>
    <t>100.7</t>
  </si>
  <si>
    <t>202534610135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</si>
</sst>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5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>
      <alignment vertical="center"/>
    </xf>
    <xf numFmtId="44" fontId="5" fillId="0" borderId="0">
      <alignment vertical="center"/>
    </xf>
    <xf numFmtId="9" fontId="5" fillId="0" borderId="0">
      <alignment vertical="center"/>
    </xf>
    <xf numFmtId="41" fontId="5" fillId="0" borderId="0">
      <alignment vertical="center"/>
    </xf>
    <xf numFmtId="42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Alignment="1"/>
    <xf numFmtId="49" fontId="0" fillId="0" borderId="0" xfId="0" applyNumberFormat="1" applyAlignment="1"/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/>
    <xf numFmtId="0" fontId="1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P1658"/>
  <sheetViews>
    <sheetView tabSelected="1" topLeftCell="A523" workbookViewId="0">
      <selection activeCell="R543" sqref="R543"/>
    </sheetView>
  </sheetViews>
  <sheetFormatPr defaultColWidth="9" defaultRowHeight="13.5"/>
  <cols>
    <col min="1" max="12" width="15.1833333333333" style="1" customWidth="1"/>
    <col min="13" max="13" width="15.375" style="1" customWidth="1"/>
    <col min="14" max="14" width="35" style="1" customWidth="1"/>
    <col min="15" max="16" width="13.875" style="1" customWidth="1"/>
  </cols>
  <sheetData>
    <row r="1" ht="35" customHeight="1" spans="1:1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3" t="s">
        <v>10</v>
      </c>
      <c r="L1" s="3" t="s">
        <v>11</v>
      </c>
      <c r="M1" s="5" t="s">
        <v>12</v>
      </c>
      <c r="N1" s="4" t="s">
        <v>13</v>
      </c>
      <c r="O1" s="4" t="s">
        <v>14</v>
      </c>
      <c r="P1" s="4" t="s">
        <v>15</v>
      </c>
    </row>
    <row r="2" ht="35" customHeight="1" spans="1:16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ht="35" hidden="1" customHeight="1" spans="1:16">
      <c r="A3" s="7">
        <v>1</v>
      </c>
      <c r="B3" s="7">
        <v>2023</v>
      </c>
      <c r="C3" s="3" t="s">
        <v>16</v>
      </c>
      <c r="D3" s="3" t="s">
        <v>17</v>
      </c>
      <c r="E3" s="3" t="s">
        <v>18</v>
      </c>
      <c r="F3" s="7">
        <v>202334610105</v>
      </c>
      <c r="G3" s="3" t="s">
        <v>19</v>
      </c>
      <c r="H3" s="7">
        <v>3.57</v>
      </c>
      <c r="I3" s="7">
        <v>100</v>
      </c>
      <c r="J3" s="7">
        <v>21</v>
      </c>
      <c r="K3" s="7">
        <v>256</v>
      </c>
      <c r="L3" s="7">
        <v>0</v>
      </c>
      <c r="M3" t="str">
        <f>IF(COUNTIF(体测成绩!$A$2:$A$530,$F3&amp;"")=0,"",IF(VLOOKUP($F3&amp;"",体测成绩!$A$2:$B$530,2,FALSE)="免测",80,VLOOKUP($F3&amp;"",体测成绩!$A$2:$B$530,2,FALSE)))</f>
        <v/>
      </c>
      <c r="N3" t="str">
        <f>IF(OR(IFERROR(VALUE(M3)&lt;80,FALSE),COUNTIF(缓考名单!$A$2:$A$49,$F3&amp;"")&gt;0,COUNTIF(缓考名单!$B$2:$B$49,#REF!)&gt;0,IFERROR(VLOOKUP($F3&amp;"",学年成绩!$A$2:$B$462,2,FALSE)&lt;&gt;"100%",FALSE)),"是","")</f>
        <v/>
      </c>
    </row>
    <row r="4" ht="35" hidden="1" customHeight="1" spans="1:16">
      <c r="A4" s="7">
        <v>2</v>
      </c>
      <c r="B4" s="7">
        <v>2023</v>
      </c>
      <c r="C4" s="3" t="s">
        <v>16</v>
      </c>
      <c r="D4" s="3" t="s">
        <v>17</v>
      </c>
      <c r="E4" s="3" t="s">
        <v>18</v>
      </c>
      <c r="F4" s="7">
        <v>202334610120</v>
      </c>
      <c r="G4" s="3" t="s">
        <v>19</v>
      </c>
      <c r="H4" s="7">
        <v>4.1</v>
      </c>
      <c r="I4" s="7">
        <v>35</v>
      </c>
      <c r="J4" s="7">
        <v>21</v>
      </c>
      <c r="K4" s="7">
        <v>256</v>
      </c>
      <c r="L4" s="7">
        <v>0</v>
      </c>
      <c r="M4" t="str">
        <f>IF(COUNTIF(体测成绩!$A$2:$A$530,$F4&amp;"")=0,"",IF(VLOOKUP($F4&amp;"",体测成绩!$A$2:$B$530,2,FALSE)="免测",80,VLOOKUP($F4&amp;"",体测成绩!$A$2:$B$530,2,FALSE)))</f>
        <v/>
      </c>
      <c r="N4" t="str">
        <f>IF(OR(IFERROR(VALUE(M4)&lt;80,FALSE),COUNTIF(缓考名单!$A$2:$A$49,$F4&amp;"")&gt;0,COUNTIF(缓考名单!$B$2:$B$49,#REF!)&gt;0,IFERROR(VLOOKUP($F4&amp;"",学年成绩!$A$2:$B$462,2,FALSE)&lt;&gt;"100%",FALSE)),"是","")</f>
        <v/>
      </c>
    </row>
    <row r="5" ht="35" hidden="1" customHeight="1" spans="1:16">
      <c r="A5" s="7">
        <v>3</v>
      </c>
      <c r="B5" s="7">
        <v>2023</v>
      </c>
      <c r="C5" s="3" t="s">
        <v>16</v>
      </c>
      <c r="D5" s="3" t="s">
        <v>17</v>
      </c>
      <c r="E5" s="3" t="s">
        <v>18</v>
      </c>
      <c r="F5" s="7">
        <v>202334610125</v>
      </c>
      <c r="G5" s="3" t="s">
        <v>19</v>
      </c>
      <c r="H5" s="7">
        <v>3.77</v>
      </c>
      <c r="I5" s="7">
        <v>81</v>
      </c>
      <c r="J5" s="7">
        <v>21</v>
      </c>
      <c r="K5" s="7">
        <v>256</v>
      </c>
      <c r="L5" s="7">
        <v>0</v>
      </c>
      <c r="M5" t="str">
        <f>IF(COUNTIF(体测成绩!$A$2:$A$530,$F5&amp;"")=0,"",IF(VLOOKUP($F5&amp;"",体测成绩!$A$2:$B$530,2,FALSE)="免测",80,VLOOKUP($F5&amp;"",体测成绩!$A$2:$B$530,2,FALSE)))</f>
        <v/>
      </c>
      <c r="N5" t="str">
        <f>IF(OR(IFERROR(VALUE(M5)&lt;80,FALSE),COUNTIF(缓考名单!$A$2:$A$49,$F5&amp;"")&gt;0,COUNTIF(缓考名单!$B$2:$B$49,#REF!)&gt;0,IFERROR(VLOOKUP($F5&amp;"",学年成绩!$A$2:$B$462,2,FALSE)&lt;&gt;"100%",FALSE)),"是","")</f>
        <v/>
      </c>
    </row>
    <row r="6" ht="35" hidden="1" customHeight="1" spans="1:16">
      <c r="A6" s="7">
        <v>4</v>
      </c>
      <c r="B6" s="7">
        <v>2023</v>
      </c>
      <c r="C6" s="3" t="s">
        <v>16</v>
      </c>
      <c r="D6" s="3" t="s">
        <v>17</v>
      </c>
      <c r="E6" s="3" t="s">
        <v>18</v>
      </c>
      <c r="F6" s="7">
        <v>202334610117</v>
      </c>
      <c r="G6" s="3" t="s">
        <v>19</v>
      </c>
      <c r="H6" s="7">
        <v>3.55</v>
      </c>
      <c r="I6" s="7">
        <v>104</v>
      </c>
      <c r="J6" s="7">
        <v>21</v>
      </c>
      <c r="K6" s="7">
        <v>256</v>
      </c>
      <c r="L6" s="7">
        <v>0</v>
      </c>
      <c r="M6" t="str">
        <f>IF(COUNTIF(体测成绩!$A$2:$A$530,$F6&amp;"")=0,"",IF(VLOOKUP($F6&amp;"",体测成绩!$A$2:$B$530,2,FALSE)="免测",80,VLOOKUP($F6&amp;"",体测成绩!$A$2:$B$530,2,FALSE)))</f>
        <v/>
      </c>
      <c r="N6" t="str">
        <f>IF(OR(IFERROR(VALUE(M6)&lt;80,FALSE),COUNTIF(缓考名单!$A$2:$A$49,$F6&amp;"")&gt;0,COUNTIF(缓考名单!$B$2:$B$49,#REF!)&gt;0,IFERROR(VLOOKUP($F6&amp;"",学年成绩!$A$2:$B$462,2,FALSE)&lt;&gt;"100%",FALSE)),"是","")</f>
        <v/>
      </c>
    </row>
    <row r="7" ht="35" hidden="1" customHeight="1" spans="1:16">
      <c r="A7" s="7">
        <v>5</v>
      </c>
      <c r="B7" s="7">
        <v>2023</v>
      </c>
      <c r="C7" s="3" t="s">
        <v>16</v>
      </c>
      <c r="D7" s="3" t="s">
        <v>17</v>
      </c>
      <c r="E7" s="3" t="s">
        <v>18</v>
      </c>
      <c r="F7" s="7">
        <v>202334610106</v>
      </c>
      <c r="G7" s="3" t="s">
        <v>20</v>
      </c>
      <c r="H7" s="7">
        <v>4.06</v>
      </c>
      <c r="I7" s="7">
        <v>41</v>
      </c>
      <c r="J7" s="7">
        <v>30.25</v>
      </c>
      <c r="K7" s="7">
        <v>228</v>
      </c>
      <c r="L7" s="7">
        <v>0</v>
      </c>
      <c r="M7" t="str">
        <f>IF(COUNTIF(体测成绩!$A$2:$A$530,$F7&amp;"")=0,"",IF(VLOOKUP($F7&amp;"",体测成绩!$A$2:$B$530,2,FALSE)="免测",80,VLOOKUP($F7&amp;"",体测成绩!$A$2:$B$530,2,FALSE)))</f>
        <v/>
      </c>
      <c r="N7" t="str">
        <f>IF(OR(IFERROR(VALUE(M7)&lt;80,FALSE),COUNTIF(缓考名单!$A$2:$A$49,$F7&amp;"")&gt;0,COUNTIF(缓考名单!$B$2:$B$49,#REF!)&gt;0,IFERROR(VLOOKUP($F7&amp;"",学年成绩!$A$2:$B$462,2,FALSE)&lt;&gt;"100%",FALSE)),"是","")</f>
        <v/>
      </c>
    </row>
    <row r="8" ht="35" hidden="1" customHeight="1" spans="1:16">
      <c r="A8" s="7">
        <v>6</v>
      </c>
      <c r="B8" s="7">
        <v>2023</v>
      </c>
      <c r="C8" s="3" t="s">
        <v>16</v>
      </c>
      <c r="D8" s="3" t="s">
        <v>17</v>
      </c>
      <c r="E8" s="3" t="s">
        <v>18</v>
      </c>
      <c r="F8" s="7">
        <v>202334610113</v>
      </c>
      <c r="G8" s="3" t="s">
        <v>20</v>
      </c>
      <c r="H8" s="7">
        <v>4.01</v>
      </c>
      <c r="I8" s="7">
        <v>49</v>
      </c>
      <c r="J8" s="7">
        <v>21</v>
      </c>
      <c r="K8" s="7">
        <v>256</v>
      </c>
      <c r="L8" s="7">
        <v>0</v>
      </c>
      <c r="M8" t="str">
        <f>IF(COUNTIF(体测成绩!$A$2:$A$530,$F8&amp;"")=0,"",IF(VLOOKUP($F8&amp;"",体测成绩!$A$2:$B$530,2,FALSE)="免测",80,VLOOKUP($F8&amp;"",体测成绩!$A$2:$B$530,2,FALSE)))</f>
        <v/>
      </c>
      <c r="N8" t="str">
        <f>IF(OR(IFERROR(VALUE(M8)&lt;80,FALSE),COUNTIF(缓考名单!$A$2:$A$49,$F8&amp;"")&gt;0,COUNTIF(缓考名单!$B$2:$B$49,#REF!)&gt;0,IFERROR(VLOOKUP($F8&amp;"",学年成绩!$A$2:$B$462,2,FALSE)&lt;&gt;"100%",FALSE)),"是","")</f>
        <v/>
      </c>
    </row>
    <row r="9" ht="35" hidden="1" customHeight="1" spans="1:16">
      <c r="A9" s="7">
        <v>7</v>
      </c>
      <c r="B9" s="7">
        <v>2023</v>
      </c>
      <c r="C9" s="3" t="s">
        <v>16</v>
      </c>
      <c r="D9" s="3" t="s">
        <v>17</v>
      </c>
      <c r="E9" s="3" t="s">
        <v>18</v>
      </c>
      <c r="F9" s="7">
        <v>202334610132</v>
      </c>
      <c r="G9" s="3" t="s">
        <v>19</v>
      </c>
      <c r="H9" s="7">
        <v>4.27</v>
      </c>
      <c r="I9" s="7">
        <v>20</v>
      </c>
      <c r="J9" s="7">
        <v>21</v>
      </c>
      <c r="K9" s="7">
        <v>256</v>
      </c>
      <c r="L9" s="7">
        <v>0</v>
      </c>
      <c r="M9" t="str">
        <f>IF(COUNTIF(体测成绩!$A$2:$A$530,$F9&amp;"")=0,"",IF(VLOOKUP($F9&amp;"",体测成绩!$A$2:$B$530,2,FALSE)="免测",80,VLOOKUP($F9&amp;"",体测成绩!$A$2:$B$530,2,FALSE)))</f>
        <v/>
      </c>
      <c r="N9" t="str">
        <f>IF(OR(IFERROR(VALUE(M9)&lt;80,FALSE),COUNTIF(缓考名单!$A$2:$A$49,$F9&amp;"")&gt;0,COUNTIF(缓考名单!$B$2:$B$49,#REF!)&gt;0,IFERROR(VLOOKUP($F9&amp;"",学年成绩!$A$2:$B$462,2,FALSE)&lt;&gt;"100%",FALSE)),"是","")</f>
        <v/>
      </c>
    </row>
    <row r="10" ht="35" hidden="1" customHeight="1" spans="1:16">
      <c r="A10" s="7">
        <v>8</v>
      </c>
      <c r="B10" s="7">
        <v>2023</v>
      </c>
      <c r="C10" s="3" t="s">
        <v>16</v>
      </c>
      <c r="D10" s="3" t="s">
        <v>17</v>
      </c>
      <c r="E10" s="3" t="s">
        <v>18</v>
      </c>
      <c r="F10" s="7">
        <v>202334610131</v>
      </c>
      <c r="G10" s="3" t="s">
        <v>19</v>
      </c>
      <c r="H10" s="7">
        <v>4.34</v>
      </c>
      <c r="I10" s="7">
        <v>15</v>
      </c>
      <c r="J10" s="7">
        <v>21</v>
      </c>
      <c r="K10" s="7">
        <v>256</v>
      </c>
      <c r="L10" s="7">
        <v>0</v>
      </c>
      <c r="M10" t="str">
        <f>IF(COUNTIF(体测成绩!$A$2:$A$530,$F10&amp;"")=0,"",IF(VLOOKUP($F10&amp;"",体测成绩!$A$2:$B$530,2,FALSE)="免测",80,VLOOKUP($F10&amp;"",体测成绩!$A$2:$B$530,2,FALSE)))</f>
        <v/>
      </c>
      <c r="N10" t="str">
        <f>IF(OR(IFERROR(VALUE(M10)&lt;80,FALSE),COUNTIF(缓考名单!$A$2:$A$49,$F10&amp;"")&gt;0,COUNTIF(缓考名单!$B$2:$B$49,#REF!)&gt;0,IFERROR(VLOOKUP($F10&amp;"",学年成绩!$A$2:$B$462,2,FALSE)&lt;&gt;"100%",FALSE)),"是","")</f>
        <v/>
      </c>
    </row>
    <row r="11" ht="35" hidden="1" customHeight="1" spans="1:16">
      <c r="A11" s="7">
        <v>9</v>
      </c>
      <c r="B11" s="7">
        <v>2023</v>
      </c>
      <c r="C11" s="3" t="s">
        <v>16</v>
      </c>
      <c r="D11" s="3" t="s">
        <v>17</v>
      </c>
      <c r="E11" s="3" t="s">
        <v>18</v>
      </c>
      <c r="F11" s="7">
        <v>202334610127</v>
      </c>
      <c r="G11" s="3" t="s">
        <v>20</v>
      </c>
      <c r="H11" s="7">
        <v>4.2</v>
      </c>
      <c r="I11" s="7">
        <v>25</v>
      </c>
      <c r="J11" s="7">
        <v>31.7</v>
      </c>
      <c r="K11" s="7">
        <v>225</v>
      </c>
      <c r="L11" s="7">
        <v>0</v>
      </c>
      <c r="M11" t="str">
        <f>IF(COUNTIF(体测成绩!$A$2:$A$530,$F11&amp;"")=0,"",IF(VLOOKUP($F11&amp;"",体测成绩!$A$2:$B$530,2,FALSE)="免测",80,VLOOKUP($F11&amp;"",体测成绩!$A$2:$B$530,2,FALSE)))</f>
        <v/>
      </c>
      <c r="N11" t="str">
        <f>IF(OR(IFERROR(VALUE(M11)&lt;80,FALSE),COUNTIF(缓考名单!$A$2:$A$49,$F11&amp;"")&gt;0,COUNTIF(缓考名单!$B$2:$B$49,#REF!)&gt;0,IFERROR(VLOOKUP($F11&amp;"",学年成绩!$A$2:$B$462,2,FALSE)&lt;&gt;"100%",FALSE)),"是","")</f>
        <v/>
      </c>
    </row>
    <row r="12" ht="35" hidden="1" customHeight="1" spans="1:16">
      <c r="A12" s="7">
        <v>10</v>
      </c>
      <c r="B12" s="7">
        <v>2023</v>
      </c>
      <c r="C12" s="3" t="s">
        <v>16</v>
      </c>
      <c r="D12" s="3" t="s">
        <v>17</v>
      </c>
      <c r="E12" s="3" t="s">
        <v>18</v>
      </c>
      <c r="F12" s="7">
        <v>202334610128</v>
      </c>
      <c r="G12" s="3" t="s">
        <v>19</v>
      </c>
      <c r="H12" s="7">
        <v>4.03</v>
      </c>
      <c r="I12" s="7">
        <v>45</v>
      </c>
      <c r="J12" s="7">
        <v>24.75</v>
      </c>
      <c r="K12" s="7">
        <v>240</v>
      </c>
      <c r="L12" s="7">
        <v>0</v>
      </c>
      <c r="M12" t="str">
        <f>IF(COUNTIF(体测成绩!$A$2:$A$530,$F12&amp;"")=0,"",IF(VLOOKUP($F12&amp;"",体测成绩!$A$2:$B$530,2,FALSE)="免测",80,VLOOKUP($F12&amp;"",体测成绩!$A$2:$B$530,2,FALSE)))</f>
        <v/>
      </c>
      <c r="N12" t="str">
        <f>IF(OR(IFERROR(VALUE(M12)&lt;80,FALSE),COUNTIF(缓考名单!$A$2:$A$49,$F12&amp;"")&gt;0,COUNTIF(缓考名单!$B$2:$B$49,#REF!)&gt;0,IFERROR(VLOOKUP($F12&amp;"",学年成绩!$A$2:$B$462,2,FALSE)&lt;&gt;"100%",FALSE)),"是","")</f>
        <v/>
      </c>
    </row>
    <row r="13" ht="35" hidden="1" customHeight="1" spans="1:16">
      <c r="A13" s="7">
        <v>11</v>
      </c>
      <c r="B13" s="7">
        <v>2023</v>
      </c>
      <c r="C13" s="3" t="s">
        <v>16</v>
      </c>
      <c r="D13" s="3" t="s">
        <v>17</v>
      </c>
      <c r="E13" s="3" t="s">
        <v>18</v>
      </c>
      <c r="F13" s="7">
        <v>202334610111</v>
      </c>
      <c r="G13" s="3" t="s">
        <v>19</v>
      </c>
      <c r="H13" s="7">
        <v>3.45</v>
      </c>
      <c r="I13" s="7">
        <v>115</v>
      </c>
      <c r="J13" s="7">
        <v>21</v>
      </c>
      <c r="K13" s="7">
        <v>256</v>
      </c>
      <c r="L13" s="7">
        <v>0</v>
      </c>
      <c r="M13" t="str">
        <f>IF(COUNTIF(体测成绩!$A$2:$A$530,$F13&amp;"")=0,"",IF(VLOOKUP($F13&amp;"",体测成绩!$A$2:$B$530,2,FALSE)="免测",80,VLOOKUP($F13&amp;"",体测成绩!$A$2:$B$530,2,FALSE)))</f>
        <v/>
      </c>
      <c r="N13" t="str">
        <f>IF(OR(IFERROR(VALUE(M13)&lt;80,FALSE),COUNTIF(缓考名单!$A$2:$A$49,$F13&amp;"")&gt;0,COUNTIF(缓考名单!$B$2:$B$49,#REF!)&gt;0,IFERROR(VLOOKUP($F13&amp;"",学年成绩!$A$2:$B$462,2,FALSE)&lt;&gt;"100%",FALSE)),"是","")</f>
        <v/>
      </c>
    </row>
    <row r="14" ht="35" hidden="1" customHeight="1" spans="1:16">
      <c r="A14" s="7">
        <v>12</v>
      </c>
      <c r="B14" s="7">
        <v>2023</v>
      </c>
      <c r="C14" s="3" t="s">
        <v>16</v>
      </c>
      <c r="D14" s="3" t="s">
        <v>17</v>
      </c>
      <c r="E14" s="3" t="s">
        <v>18</v>
      </c>
      <c r="F14" s="7">
        <v>202334610110</v>
      </c>
      <c r="G14" s="3" t="s">
        <v>20</v>
      </c>
      <c r="H14" s="7">
        <v>4.46</v>
      </c>
      <c r="I14" s="7">
        <v>4</v>
      </c>
      <c r="J14" s="7">
        <v>41.6</v>
      </c>
      <c r="K14" s="7">
        <v>207</v>
      </c>
      <c r="L14" s="7">
        <v>0</v>
      </c>
      <c r="M14" t="str">
        <f>IF(COUNTIF(体测成绩!$A$2:$A$530,$F14&amp;"")=0,"",IF(VLOOKUP($F14&amp;"",体测成绩!$A$2:$B$530,2,FALSE)="免测",80,VLOOKUP($F14&amp;"",体测成绩!$A$2:$B$530,2,FALSE)))</f>
        <v/>
      </c>
      <c r="N14" t="str">
        <f>IF(OR(IFERROR(VALUE(M14)&lt;80,FALSE),COUNTIF(缓考名单!$A$2:$A$49,$F14&amp;"")&gt;0,COUNTIF(缓考名单!$B$2:$B$49,#REF!)&gt;0,IFERROR(VLOOKUP($F14&amp;"",学年成绩!$A$2:$B$462,2,FALSE)&lt;&gt;"100%",FALSE)),"是","")</f>
        <v/>
      </c>
    </row>
    <row r="15" ht="35" hidden="1" customHeight="1" spans="1:16">
      <c r="A15" s="7">
        <v>13</v>
      </c>
      <c r="B15" s="7">
        <v>2023</v>
      </c>
      <c r="C15" s="3" t="s">
        <v>16</v>
      </c>
      <c r="D15" s="3" t="s">
        <v>17</v>
      </c>
      <c r="E15" s="3" t="s">
        <v>18</v>
      </c>
      <c r="F15" s="7">
        <v>202334610126</v>
      </c>
      <c r="G15" s="3" t="s">
        <v>19</v>
      </c>
      <c r="H15" s="7">
        <v>3.29</v>
      </c>
      <c r="I15" s="7">
        <v>128</v>
      </c>
      <c r="J15" s="7">
        <v>21</v>
      </c>
      <c r="K15" s="7">
        <v>256</v>
      </c>
      <c r="L15" s="7">
        <v>0</v>
      </c>
      <c r="M15" t="str">
        <f>IF(COUNTIF(体测成绩!$A$2:$A$530,$F15&amp;"")=0,"",IF(VLOOKUP($F15&amp;"",体测成绩!$A$2:$B$530,2,FALSE)="免测",80,VLOOKUP($F15&amp;"",体测成绩!$A$2:$B$530,2,FALSE)))</f>
        <v/>
      </c>
      <c r="N15" t="str">
        <f>IF(OR(IFERROR(VALUE(M15)&lt;80,FALSE),COUNTIF(缓考名单!$A$2:$A$49,$F15&amp;"")&gt;0,COUNTIF(缓考名单!$B$2:$B$49,#REF!)&gt;0,IFERROR(VLOOKUP($F15&amp;"",学年成绩!$A$2:$B$462,2,FALSE)&lt;&gt;"100%",FALSE)),"是","")</f>
        <v/>
      </c>
    </row>
    <row r="16" ht="35" hidden="1" customHeight="1" spans="1:16">
      <c r="A16" s="7">
        <v>14</v>
      </c>
      <c r="B16" s="7">
        <v>2023</v>
      </c>
      <c r="C16" s="3" t="s">
        <v>16</v>
      </c>
      <c r="D16" s="3" t="s">
        <v>17</v>
      </c>
      <c r="E16" s="3" t="s">
        <v>18</v>
      </c>
      <c r="F16" s="7">
        <v>202334610118</v>
      </c>
      <c r="G16" s="3" t="s">
        <v>19</v>
      </c>
      <c r="H16" s="7">
        <v>4.47</v>
      </c>
      <c r="I16" s="7">
        <v>2</v>
      </c>
      <c r="J16" s="7">
        <v>41.85</v>
      </c>
      <c r="K16" s="7">
        <v>206</v>
      </c>
      <c r="L16" s="7">
        <v>0</v>
      </c>
      <c r="M16" t="str">
        <f>IF(COUNTIF(体测成绩!$A$2:$A$530,$F16&amp;"")=0,"",IF(VLOOKUP($F16&amp;"",体测成绩!$A$2:$B$530,2,FALSE)="免测",80,VLOOKUP($F16&amp;"",体测成绩!$A$2:$B$530,2,FALSE)))</f>
        <v/>
      </c>
      <c r="N16" t="str">
        <f>IF(OR(IFERROR(VALUE(M16)&lt;80,FALSE),COUNTIF(缓考名单!$A$2:$A$49,$F16&amp;"")&gt;0,COUNTIF(缓考名单!$B$2:$B$49,#REF!)&gt;0,IFERROR(VLOOKUP($F16&amp;"",学年成绩!$A$2:$B$462,2,FALSE)&lt;&gt;"100%",FALSE)),"是","")</f>
        <v/>
      </c>
    </row>
    <row r="17" ht="35" hidden="1" customHeight="1" spans="1:14">
      <c r="A17" s="7">
        <v>15</v>
      </c>
      <c r="B17" s="7">
        <v>2023</v>
      </c>
      <c r="C17" s="3" t="s">
        <v>16</v>
      </c>
      <c r="D17" s="3" t="s">
        <v>17</v>
      </c>
      <c r="E17" s="3" t="s">
        <v>18</v>
      </c>
      <c r="F17" s="7">
        <v>202334610121</v>
      </c>
      <c r="G17" s="3" t="s">
        <v>20</v>
      </c>
      <c r="H17" s="7">
        <v>4.42</v>
      </c>
      <c r="I17" s="7">
        <v>6</v>
      </c>
      <c r="J17" s="7">
        <v>39.9</v>
      </c>
      <c r="K17" s="7">
        <v>210</v>
      </c>
      <c r="L17" s="7">
        <v>0</v>
      </c>
      <c r="M17" t="str">
        <f>IF(COUNTIF(体测成绩!$A$2:$A$530,$F17&amp;"")=0,"",IF(VLOOKUP($F17&amp;"",体测成绩!$A$2:$B$530,2,FALSE)="免测",80,VLOOKUP($F17&amp;"",体测成绩!$A$2:$B$530,2,FALSE)))</f>
        <v/>
      </c>
      <c r="N17" t="str">
        <f>IF(OR(IFERROR(VALUE(M17)&lt;80,FALSE),COUNTIF(缓考名单!$A$2:$A$49,$F17&amp;"")&gt;0,COUNTIF(缓考名单!$B$2:$B$49,#REF!)&gt;0,IFERROR(VLOOKUP($F17&amp;"",学年成绩!$A$2:$B$462,2,FALSE)&lt;&gt;"100%",FALSE)),"是","")</f>
        <v/>
      </c>
    </row>
    <row r="18" ht="35" hidden="1" customHeight="1" spans="1:14">
      <c r="A18" s="7">
        <v>16</v>
      </c>
      <c r="B18" s="7">
        <v>2023</v>
      </c>
      <c r="C18" s="3" t="s">
        <v>16</v>
      </c>
      <c r="D18" s="3" t="s">
        <v>17</v>
      </c>
      <c r="E18" s="3" t="s">
        <v>18</v>
      </c>
      <c r="F18" s="7">
        <v>202334610122</v>
      </c>
      <c r="G18" s="3" t="s">
        <v>19</v>
      </c>
      <c r="H18" s="7">
        <v>2.31</v>
      </c>
      <c r="I18" s="7">
        <v>160</v>
      </c>
      <c r="J18" s="7">
        <v>21</v>
      </c>
      <c r="K18" s="7">
        <v>256</v>
      </c>
      <c r="L18" s="7">
        <v>0</v>
      </c>
      <c r="M18" t="str">
        <f>IF(COUNTIF(体测成绩!$A$2:$A$530,$F18&amp;"")=0,"",IF(VLOOKUP($F18&amp;"",体测成绩!$A$2:$B$530,2,FALSE)="免测",80,VLOOKUP($F18&amp;"",体测成绩!$A$2:$B$530,2,FALSE)))</f>
        <v/>
      </c>
      <c r="N18" t="str">
        <f>IF(OR(IFERROR(VALUE(M18)&lt;80,FALSE),COUNTIF(缓考名单!$A$2:$A$49,$F18&amp;"")&gt;0,COUNTIF(缓考名单!$B$2:$B$49,#REF!)&gt;0,IFERROR(VLOOKUP($F18&amp;"",学年成绩!$A$2:$B$462,2,FALSE)&lt;&gt;"100%",FALSE)),"是","")</f>
        <v/>
      </c>
    </row>
    <row r="19" ht="35" hidden="1" customHeight="1" spans="1:14">
      <c r="A19" s="7">
        <v>17</v>
      </c>
      <c r="B19" s="7">
        <v>2023</v>
      </c>
      <c r="C19" s="3" t="s">
        <v>16</v>
      </c>
      <c r="D19" s="3" t="s">
        <v>17</v>
      </c>
      <c r="E19" s="3" t="s">
        <v>18</v>
      </c>
      <c r="F19" s="7">
        <v>202334610103</v>
      </c>
      <c r="G19" s="3" t="s">
        <v>19</v>
      </c>
      <c r="H19" s="7">
        <v>3.97</v>
      </c>
      <c r="I19" s="7">
        <v>53</v>
      </c>
      <c r="J19" s="7">
        <v>21</v>
      </c>
      <c r="K19" s="7">
        <v>256</v>
      </c>
      <c r="L19" s="7">
        <v>0</v>
      </c>
      <c r="M19" t="str">
        <f>IF(COUNTIF(体测成绩!$A$2:$A$530,$F19&amp;"")=0,"",IF(VLOOKUP($F19&amp;"",体测成绩!$A$2:$B$530,2,FALSE)="免测",80,VLOOKUP($F19&amp;"",体测成绩!$A$2:$B$530,2,FALSE)))</f>
        <v/>
      </c>
      <c r="N19" t="str">
        <f>IF(OR(IFERROR(VALUE(M19)&lt;80,FALSE),COUNTIF(缓考名单!$A$2:$A$49,$F19&amp;"")&gt;0,COUNTIF(缓考名单!$B$2:$B$49,#REF!)&gt;0,IFERROR(VLOOKUP($F19&amp;"",学年成绩!$A$2:$B$462,2,FALSE)&lt;&gt;"100%",FALSE)),"是","")</f>
        <v/>
      </c>
    </row>
    <row r="20" ht="35" hidden="1" customHeight="1" spans="1:14">
      <c r="A20" s="7">
        <v>18</v>
      </c>
      <c r="B20" s="7">
        <v>2023</v>
      </c>
      <c r="C20" s="3" t="s">
        <v>16</v>
      </c>
      <c r="D20" s="3" t="s">
        <v>17</v>
      </c>
      <c r="E20" s="3" t="s">
        <v>18</v>
      </c>
      <c r="F20" s="7">
        <v>202334610114</v>
      </c>
      <c r="G20" s="3" t="s">
        <v>19</v>
      </c>
      <c r="H20" s="7">
        <v>3.2</v>
      </c>
      <c r="I20" s="7">
        <v>134</v>
      </c>
      <c r="J20" s="7">
        <v>21</v>
      </c>
      <c r="K20" s="7">
        <v>256</v>
      </c>
      <c r="L20" s="7">
        <v>0</v>
      </c>
      <c r="M20" t="str">
        <f>IF(COUNTIF(体测成绩!$A$2:$A$530,$F20&amp;"")=0,"",IF(VLOOKUP($F20&amp;"",体测成绩!$A$2:$B$530,2,FALSE)="免测",80,VLOOKUP($F20&amp;"",体测成绩!$A$2:$B$530,2,FALSE)))</f>
        <v/>
      </c>
      <c r="N20" t="str">
        <f>IF(OR(IFERROR(VALUE(M20)&lt;80,FALSE),COUNTIF(缓考名单!$A$2:$A$49,$F20&amp;"")&gt;0,COUNTIF(缓考名单!$B$2:$B$49,#REF!)&gt;0,IFERROR(VLOOKUP($F20&amp;"",学年成绩!$A$2:$B$462,2,FALSE)&lt;&gt;"100%",FALSE)),"是","")</f>
        <v/>
      </c>
    </row>
    <row r="21" ht="35" hidden="1" customHeight="1" spans="1:14">
      <c r="A21" s="7">
        <v>19</v>
      </c>
      <c r="B21" s="7">
        <v>2023</v>
      </c>
      <c r="C21" s="3" t="s">
        <v>16</v>
      </c>
      <c r="D21" s="3" t="s">
        <v>17</v>
      </c>
      <c r="E21" s="3" t="s">
        <v>18</v>
      </c>
      <c r="F21" s="7">
        <v>202334610115</v>
      </c>
      <c r="G21" s="3" t="s">
        <v>20</v>
      </c>
      <c r="H21" s="7">
        <v>4.27</v>
      </c>
      <c r="I21" s="7">
        <v>21</v>
      </c>
      <c r="J21" s="7">
        <v>21</v>
      </c>
      <c r="K21" s="7">
        <v>256</v>
      </c>
      <c r="L21" s="7">
        <v>0</v>
      </c>
      <c r="M21" t="str">
        <f>IF(COUNTIF(体测成绩!$A$2:$A$530,$F21&amp;"")=0,"",IF(VLOOKUP($F21&amp;"",体测成绩!$A$2:$B$530,2,FALSE)="免测",80,VLOOKUP($F21&amp;"",体测成绩!$A$2:$B$530,2,FALSE)))</f>
        <v/>
      </c>
      <c r="N21" t="str">
        <f>IF(OR(IFERROR(VALUE(M21)&lt;80,FALSE),COUNTIF(缓考名单!$A$2:$A$49,$F21&amp;"")&gt;0,COUNTIF(缓考名单!$B$2:$B$49,#REF!)&gt;0,IFERROR(VLOOKUP($F21&amp;"",学年成绩!$A$2:$B$462,2,FALSE)&lt;&gt;"100%",FALSE)),"是","")</f>
        <v/>
      </c>
    </row>
    <row r="22" ht="35" hidden="1" customHeight="1" spans="1:14">
      <c r="A22" s="7">
        <v>20</v>
      </c>
      <c r="B22" s="7">
        <v>2023</v>
      </c>
      <c r="C22" s="3" t="s">
        <v>16</v>
      </c>
      <c r="D22" s="3" t="s">
        <v>17</v>
      </c>
      <c r="E22" s="3" t="s">
        <v>18</v>
      </c>
      <c r="F22" s="7">
        <v>202334610116</v>
      </c>
      <c r="G22" s="3" t="s">
        <v>19</v>
      </c>
      <c r="H22" s="7">
        <v>3.74</v>
      </c>
      <c r="I22" s="7">
        <v>84</v>
      </c>
      <c r="J22" s="7">
        <v>21</v>
      </c>
      <c r="K22" s="7">
        <v>256</v>
      </c>
      <c r="L22" s="7">
        <v>0</v>
      </c>
      <c r="M22" t="str">
        <f>IF(COUNTIF(体测成绩!$A$2:$A$530,$F22&amp;"")=0,"",IF(VLOOKUP($F22&amp;"",体测成绩!$A$2:$B$530,2,FALSE)="免测",80,VLOOKUP($F22&amp;"",体测成绩!$A$2:$B$530,2,FALSE)))</f>
        <v/>
      </c>
      <c r="N22" t="str">
        <f>IF(OR(IFERROR(VALUE(M22)&lt;80,FALSE),COUNTIF(缓考名单!$A$2:$A$49,$F22&amp;"")&gt;0,COUNTIF(缓考名单!$B$2:$B$49,#REF!)&gt;0,IFERROR(VLOOKUP($F22&amp;"",学年成绩!$A$2:$B$462,2,FALSE)&lt;&gt;"100%",FALSE)),"是","")</f>
        <v/>
      </c>
    </row>
    <row r="23" ht="35" hidden="1" customHeight="1" spans="1:14">
      <c r="A23" s="7">
        <v>21</v>
      </c>
      <c r="B23" s="7">
        <v>2023</v>
      </c>
      <c r="C23" s="3" t="s">
        <v>16</v>
      </c>
      <c r="D23" s="3" t="s">
        <v>17</v>
      </c>
      <c r="E23" s="3" t="s">
        <v>18</v>
      </c>
      <c r="F23" s="7">
        <v>202334610101</v>
      </c>
      <c r="G23" s="3" t="s">
        <v>19</v>
      </c>
      <c r="H23" s="7">
        <v>4.02</v>
      </c>
      <c r="I23" s="7">
        <v>46</v>
      </c>
      <c r="J23" s="7">
        <v>21</v>
      </c>
      <c r="K23" s="7">
        <v>256</v>
      </c>
      <c r="L23" s="7">
        <v>0</v>
      </c>
      <c r="M23" t="str">
        <f>IF(COUNTIF(体测成绩!$A$2:$A$530,$F23&amp;"")=0,"",IF(VLOOKUP($F23&amp;"",体测成绩!$A$2:$B$530,2,FALSE)="免测",80,VLOOKUP($F23&amp;"",体测成绩!$A$2:$B$530,2,FALSE)))</f>
        <v/>
      </c>
      <c r="N23" t="str">
        <f>IF(OR(IFERROR(VALUE(M23)&lt;80,FALSE),COUNTIF(缓考名单!$A$2:$A$49,$F23&amp;"")&gt;0,COUNTIF(缓考名单!$B$2:$B$49,#REF!)&gt;0,IFERROR(VLOOKUP($F23&amp;"",学年成绩!$A$2:$B$462,2,FALSE)&lt;&gt;"100%",FALSE)),"是","")</f>
        <v/>
      </c>
    </row>
    <row r="24" ht="35" hidden="1" customHeight="1" spans="1:14">
      <c r="A24" s="7">
        <v>22</v>
      </c>
      <c r="B24" s="7">
        <v>2023</v>
      </c>
      <c r="C24" s="3" t="s">
        <v>16</v>
      </c>
      <c r="D24" s="3" t="s">
        <v>17</v>
      </c>
      <c r="E24" s="3" t="s">
        <v>18</v>
      </c>
      <c r="F24" s="7">
        <v>202334610124</v>
      </c>
      <c r="G24" s="3" t="s">
        <v>19</v>
      </c>
      <c r="H24" s="7">
        <v>3.35</v>
      </c>
      <c r="I24" s="7">
        <v>124</v>
      </c>
      <c r="J24" s="7">
        <v>21</v>
      </c>
      <c r="K24" s="7">
        <v>256</v>
      </c>
      <c r="L24" s="7">
        <v>0</v>
      </c>
      <c r="M24" t="str">
        <f>IF(COUNTIF(体测成绩!$A$2:$A$530,$F24&amp;"")=0,"",IF(VLOOKUP($F24&amp;"",体测成绩!$A$2:$B$530,2,FALSE)="免测",80,VLOOKUP($F24&amp;"",体测成绩!$A$2:$B$530,2,FALSE)))</f>
        <v/>
      </c>
      <c r="N24" t="str">
        <f>IF(OR(IFERROR(VALUE(M24)&lt;80,FALSE),COUNTIF(缓考名单!$A$2:$A$49,$F24&amp;"")&gt;0,COUNTIF(缓考名单!$B$2:$B$49,#REF!)&gt;0,IFERROR(VLOOKUP($F24&amp;"",学年成绩!$A$2:$B$462,2,FALSE)&lt;&gt;"100%",FALSE)),"是","")</f>
        <v/>
      </c>
    </row>
    <row r="25" ht="35" hidden="1" customHeight="1" spans="1:14">
      <c r="A25" s="7">
        <v>23</v>
      </c>
      <c r="B25" s="7">
        <v>2023</v>
      </c>
      <c r="C25" s="3" t="s">
        <v>16</v>
      </c>
      <c r="D25" s="3" t="s">
        <v>17</v>
      </c>
      <c r="E25" s="3" t="s">
        <v>18</v>
      </c>
      <c r="F25" s="7">
        <v>202334610104</v>
      </c>
      <c r="G25" s="3" t="s">
        <v>19</v>
      </c>
      <c r="H25" s="7">
        <v>3.76</v>
      </c>
      <c r="I25" s="7">
        <v>82</v>
      </c>
      <c r="J25" s="7">
        <v>21</v>
      </c>
      <c r="K25" s="7">
        <v>256</v>
      </c>
      <c r="L25" s="7">
        <v>0</v>
      </c>
      <c r="M25" t="str">
        <f>IF(COUNTIF(体测成绩!$A$2:$A$530,$F25&amp;"")=0,"",IF(VLOOKUP($F25&amp;"",体测成绩!$A$2:$B$530,2,FALSE)="免测",80,VLOOKUP($F25&amp;"",体测成绩!$A$2:$B$530,2,FALSE)))</f>
        <v/>
      </c>
      <c r="N25" t="str">
        <f>IF(OR(IFERROR(VALUE(M25)&lt;80,FALSE),COUNTIF(缓考名单!$A$2:$A$49,$F25&amp;"")&gt;0,COUNTIF(缓考名单!$B$2:$B$49,#REF!)&gt;0,IFERROR(VLOOKUP($F25&amp;"",学年成绩!$A$2:$B$462,2,FALSE)&lt;&gt;"100%",FALSE)),"是","")</f>
        <v/>
      </c>
    </row>
    <row r="26" ht="35" hidden="1" customHeight="1" spans="1:14">
      <c r="A26" s="7">
        <v>24</v>
      </c>
      <c r="B26" s="7">
        <v>2023</v>
      </c>
      <c r="C26" s="3" t="s">
        <v>16</v>
      </c>
      <c r="D26" s="3" t="s">
        <v>17</v>
      </c>
      <c r="E26" s="3" t="s">
        <v>18</v>
      </c>
      <c r="F26" s="7">
        <v>202334610119</v>
      </c>
      <c r="G26" s="3" t="s">
        <v>19</v>
      </c>
      <c r="H26" s="7">
        <v>3.62</v>
      </c>
      <c r="I26" s="7">
        <v>94</v>
      </c>
      <c r="J26" s="7">
        <v>30.6</v>
      </c>
      <c r="K26" s="7">
        <v>227</v>
      </c>
      <c r="L26" s="7">
        <v>0</v>
      </c>
      <c r="M26" t="str">
        <f>IF(COUNTIF(体测成绩!$A$2:$A$530,$F26&amp;"")=0,"",IF(VLOOKUP($F26&amp;"",体测成绩!$A$2:$B$530,2,FALSE)="免测",80,VLOOKUP($F26&amp;"",体测成绩!$A$2:$B$530,2,FALSE)))</f>
        <v/>
      </c>
      <c r="N26" t="str">
        <f>IF(OR(IFERROR(VALUE(M26)&lt;80,FALSE),COUNTIF(缓考名单!$A$2:$A$49,$F26&amp;"")&gt;0,COUNTIF(缓考名单!$B$2:$B$49,#REF!)&gt;0,IFERROR(VLOOKUP($F26&amp;"",学年成绩!$A$2:$B$462,2,FALSE)&lt;&gt;"100%",FALSE)),"是","")</f>
        <v/>
      </c>
    </row>
    <row r="27" ht="35" hidden="1" customHeight="1" spans="1:14">
      <c r="A27" s="7">
        <v>25</v>
      </c>
      <c r="B27" s="7">
        <v>2023</v>
      </c>
      <c r="C27" s="3" t="s">
        <v>16</v>
      </c>
      <c r="D27" s="3" t="s">
        <v>17</v>
      </c>
      <c r="E27" s="3" t="s">
        <v>18</v>
      </c>
      <c r="F27" s="7">
        <v>202334610130</v>
      </c>
      <c r="G27" s="3" t="s">
        <v>19</v>
      </c>
      <c r="H27" s="7">
        <v>2.75</v>
      </c>
      <c r="I27" s="7">
        <v>149</v>
      </c>
      <c r="J27" s="7">
        <v>21</v>
      </c>
      <c r="K27" s="7">
        <v>256</v>
      </c>
      <c r="L27" s="7">
        <v>0</v>
      </c>
      <c r="M27" t="str">
        <f>IF(COUNTIF(体测成绩!$A$2:$A$530,$F27&amp;"")=0,"",IF(VLOOKUP($F27&amp;"",体测成绩!$A$2:$B$530,2,FALSE)="免测",80,VLOOKUP($F27&amp;"",体测成绩!$A$2:$B$530,2,FALSE)))</f>
        <v/>
      </c>
      <c r="N27" t="str">
        <f>IF(OR(IFERROR(VALUE(M27)&lt;80,FALSE),COUNTIF(缓考名单!$A$2:$A$49,$F27&amp;"")&gt;0,COUNTIF(缓考名单!$B$2:$B$49,#REF!)&gt;0,IFERROR(VLOOKUP($F27&amp;"",学年成绩!$A$2:$B$462,2,FALSE)&lt;&gt;"100%",FALSE)),"是","")</f>
        <v/>
      </c>
    </row>
    <row r="28" ht="35" hidden="1" customHeight="1" spans="1:14">
      <c r="A28" s="7">
        <v>26</v>
      </c>
      <c r="B28" s="7">
        <v>2023</v>
      </c>
      <c r="C28" s="3" t="s">
        <v>16</v>
      </c>
      <c r="D28" s="3" t="s">
        <v>17</v>
      </c>
      <c r="E28" s="3" t="s">
        <v>18</v>
      </c>
      <c r="F28" s="7">
        <v>202334610129</v>
      </c>
      <c r="G28" s="3" t="s">
        <v>19</v>
      </c>
      <c r="H28" s="7">
        <v>4.16</v>
      </c>
      <c r="I28" s="7">
        <v>28</v>
      </c>
      <c r="J28" s="7">
        <v>21</v>
      </c>
      <c r="K28" s="7">
        <v>256</v>
      </c>
      <c r="L28" s="7">
        <v>0</v>
      </c>
      <c r="M28" t="str">
        <f>IF(COUNTIF(体测成绩!$A$2:$A$530,$F28&amp;"")=0,"",IF(VLOOKUP($F28&amp;"",体测成绩!$A$2:$B$530,2,FALSE)="免测",80,VLOOKUP($F28&amp;"",体测成绩!$A$2:$B$530,2,FALSE)))</f>
        <v/>
      </c>
      <c r="N28" t="str">
        <f>IF(OR(IFERROR(VALUE(M28)&lt;80,FALSE),COUNTIF(缓考名单!$A$2:$A$49,$F28&amp;"")&gt;0,COUNTIF(缓考名单!$B$2:$B$49,#REF!)&gt;0,IFERROR(VLOOKUP($F28&amp;"",学年成绩!$A$2:$B$462,2,FALSE)&lt;&gt;"100%",FALSE)),"是","")</f>
        <v/>
      </c>
    </row>
    <row r="29" ht="35" hidden="1" customHeight="1" spans="1:14">
      <c r="A29" s="7">
        <v>27</v>
      </c>
      <c r="B29" s="7">
        <v>2023</v>
      </c>
      <c r="C29" s="3" t="s">
        <v>16</v>
      </c>
      <c r="D29" s="3" t="s">
        <v>17</v>
      </c>
      <c r="E29" s="3" t="s">
        <v>18</v>
      </c>
      <c r="F29" s="7">
        <v>202329110203</v>
      </c>
      <c r="G29" s="3" t="s">
        <v>20</v>
      </c>
      <c r="H29" s="7">
        <v>4.14</v>
      </c>
      <c r="I29" s="7">
        <v>31</v>
      </c>
      <c r="J29" s="7">
        <v>21</v>
      </c>
      <c r="K29" s="7">
        <v>256</v>
      </c>
      <c r="L29" s="7">
        <v>0</v>
      </c>
      <c r="M29" t="str">
        <f>IF(COUNTIF(体测成绩!$A$2:$A$530,$F29&amp;"")=0,"",IF(VLOOKUP($F29&amp;"",体测成绩!$A$2:$B$530,2,FALSE)="免测",80,VLOOKUP($F29&amp;"",体测成绩!$A$2:$B$530,2,FALSE)))</f>
        <v/>
      </c>
      <c r="N29" t="str">
        <f>IF(OR(IFERROR(VALUE(M29)&lt;80,FALSE),COUNTIF(缓考名单!$A$2:$A$49,$F29&amp;"")&gt;0,COUNTIF(缓考名单!$B$2:$B$49,#REF!)&gt;0,IFERROR(VLOOKUP($F29&amp;"",学年成绩!$A$2:$B$462,2,FALSE)&lt;&gt;"100%",FALSE)),"是","")</f>
        <v/>
      </c>
    </row>
    <row r="30" ht="35" hidden="1" customHeight="1" spans="1:14">
      <c r="A30" s="7">
        <v>28</v>
      </c>
      <c r="B30" s="7">
        <v>2023</v>
      </c>
      <c r="C30" s="3" t="s">
        <v>16</v>
      </c>
      <c r="D30" s="3" t="s">
        <v>17</v>
      </c>
      <c r="E30" s="3" t="s">
        <v>18</v>
      </c>
      <c r="F30" s="7">
        <v>202334610107</v>
      </c>
      <c r="G30" s="3" t="s">
        <v>19</v>
      </c>
      <c r="H30" s="7">
        <v>3.99</v>
      </c>
      <c r="I30" s="7">
        <v>50</v>
      </c>
      <c r="J30" s="7">
        <v>21</v>
      </c>
      <c r="K30" s="7">
        <v>256</v>
      </c>
      <c r="L30" s="7">
        <v>0</v>
      </c>
      <c r="M30" t="str">
        <f>IF(COUNTIF(体测成绩!$A$2:$A$530,$F30&amp;"")=0,"",IF(VLOOKUP($F30&amp;"",体测成绩!$A$2:$B$530,2,FALSE)="免测",80,VLOOKUP($F30&amp;"",体测成绩!$A$2:$B$530,2,FALSE)))</f>
        <v/>
      </c>
      <c r="N30" t="str">
        <f>IF(OR(IFERROR(VALUE(M30)&lt;80,FALSE),COUNTIF(缓考名单!$A$2:$A$49,$F30&amp;"")&gt;0,COUNTIF(缓考名单!$B$2:$B$49,#REF!)&gt;0,IFERROR(VLOOKUP($F30&amp;"",学年成绩!$A$2:$B$462,2,FALSE)&lt;&gt;"100%",FALSE)),"是","")</f>
        <v/>
      </c>
    </row>
    <row r="31" ht="35" hidden="1" customHeight="1" spans="1:14">
      <c r="A31" s="7">
        <v>29</v>
      </c>
      <c r="B31" s="7">
        <v>2023</v>
      </c>
      <c r="C31" s="3" t="s">
        <v>16</v>
      </c>
      <c r="D31" s="3" t="s">
        <v>17</v>
      </c>
      <c r="E31" s="3" t="s">
        <v>18</v>
      </c>
      <c r="F31" s="7">
        <v>202334610109</v>
      </c>
      <c r="G31" s="3" t="s">
        <v>20</v>
      </c>
      <c r="H31" s="7">
        <v>2.87</v>
      </c>
      <c r="I31" s="7">
        <v>142</v>
      </c>
      <c r="J31" s="7">
        <v>21</v>
      </c>
      <c r="K31" s="7">
        <v>256</v>
      </c>
      <c r="L31" s="7">
        <v>0</v>
      </c>
      <c r="M31" t="str">
        <f>IF(COUNTIF(体测成绩!$A$2:$A$530,$F31&amp;"")=0,"",IF(VLOOKUP($F31&amp;"",体测成绩!$A$2:$B$530,2,FALSE)="免测",80,VLOOKUP($F31&amp;"",体测成绩!$A$2:$B$530,2,FALSE)))</f>
        <v/>
      </c>
      <c r="N31" t="str">
        <f>IF(OR(IFERROR(VALUE(M31)&lt;80,FALSE),COUNTIF(缓考名单!$A$2:$A$49,$F31&amp;"")&gt;0,COUNTIF(缓考名单!$B$2:$B$49,#REF!)&gt;0,IFERROR(VLOOKUP($F31&amp;"",学年成绩!$A$2:$B$462,2,FALSE)&lt;&gt;"100%",FALSE)),"是","")</f>
        <v>是</v>
      </c>
    </row>
    <row r="32" ht="35" hidden="1" customHeight="1" spans="1:14">
      <c r="A32" s="7">
        <v>30</v>
      </c>
      <c r="B32" s="7">
        <v>2023</v>
      </c>
      <c r="C32" s="3" t="s">
        <v>16</v>
      </c>
      <c r="D32" s="3" t="s">
        <v>17</v>
      </c>
      <c r="E32" s="3" t="s">
        <v>18</v>
      </c>
      <c r="F32" s="7">
        <v>202334610102</v>
      </c>
      <c r="G32" s="3" t="s">
        <v>19</v>
      </c>
      <c r="H32" s="7">
        <v>4.39</v>
      </c>
      <c r="I32" s="7">
        <v>9</v>
      </c>
      <c r="J32" s="7">
        <v>42</v>
      </c>
      <c r="K32" s="7">
        <v>205</v>
      </c>
      <c r="L32" s="7">
        <v>0</v>
      </c>
      <c r="M32" t="str">
        <f>IF(COUNTIF(体测成绩!$A$2:$A$530,$F32&amp;"")=0,"",IF(VLOOKUP($F32&amp;"",体测成绩!$A$2:$B$530,2,FALSE)="免测",80,VLOOKUP($F32&amp;"",体测成绩!$A$2:$B$530,2,FALSE)))</f>
        <v/>
      </c>
      <c r="N32" t="str">
        <f>IF(OR(IFERROR(VALUE(M32)&lt;80,FALSE),COUNTIF(缓考名单!$A$2:$A$49,$F32&amp;"")&gt;0,COUNTIF(缓考名单!$B$2:$B$49,#REF!)&gt;0,IFERROR(VLOOKUP($F32&amp;"",学年成绩!$A$2:$B$462,2,FALSE)&lt;&gt;"100%",FALSE)),"是","")</f>
        <v/>
      </c>
    </row>
    <row r="33" ht="35" hidden="1" customHeight="1" spans="1:14">
      <c r="A33" s="7">
        <v>31</v>
      </c>
      <c r="B33" s="7">
        <v>2023</v>
      </c>
      <c r="C33" s="3" t="s">
        <v>16</v>
      </c>
      <c r="D33" s="3" t="s">
        <v>17</v>
      </c>
      <c r="E33" s="3" t="s">
        <v>18</v>
      </c>
      <c r="F33" s="7">
        <v>202334610123</v>
      </c>
      <c r="G33" s="3" t="s">
        <v>19</v>
      </c>
      <c r="H33" s="7">
        <v>3.75</v>
      </c>
      <c r="I33" s="7">
        <v>83</v>
      </c>
      <c r="J33" s="7">
        <v>21</v>
      </c>
      <c r="K33" s="7">
        <v>256</v>
      </c>
      <c r="L33" s="7">
        <v>0</v>
      </c>
      <c r="M33" t="str">
        <f>IF(COUNTIF(体测成绩!$A$2:$A$530,$F33&amp;"")=0,"",IF(VLOOKUP($F33&amp;"",体测成绩!$A$2:$B$530,2,FALSE)="免测",80,VLOOKUP($F33&amp;"",体测成绩!$A$2:$B$530,2,FALSE)))</f>
        <v/>
      </c>
      <c r="N33" t="str">
        <f>IF(OR(IFERROR(VALUE(M33)&lt;80,FALSE),COUNTIF(缓考名单!$A$2:$A$49,$F33&amp;"")&gt;0,COUNTIF(缓考名单!$B$2:$B$49,#REF!)&gt;0,IFERROR(VLOOKUP($F33&amp;"",学年成绩!$A$2:$B$462,2,FALSE)&lt;&gt;"100%",FALSE)),"是","")</f>
        <v/>
      </c>
    </row>
    <row r="34" ht="35" hidden="1" customHeight="1" spans="1:14">
      <c r="A34" s="7">
        <v>32</v>
      </c>
      <c r="B34" s="7">
        <v>2023</v>
      </c>
      <c r="C34" s="3" t="s">
        <v>16</v>
      </c>
      <c r="D34" s="3" t="s">
        <v>17</v>
      </c>
      <c r="E34" s="3" t="s">
        <v>18</v>
      </c>
      <c r="F34" s="7">
        <v>202334610108</v>
      </c>
      <c r="G34" s="3" t="s">
        <v>19</v>
      </c>
      <c r="H34" s="7">
        <v>3.35</v>
      </c>
      <c r="I34" s="7">
        <v>123</v>
      </c>
      <c r="J34" s="7">
        <v>21</v>
      </c>
      <c r="K34" s="7">
        <v>256</v>
      </c>
      <c r="L34" s="7">
        <v>0</v>
      </c>
      <c r="M34" t="str">
        <f>IF(COUNTIF(体测成绩!$A$2:$A$530,$F34&amp;"")=0,"",IF(VLOOKUP($F34&amp;"",体测成绩!$A$2:$B$530,2,FALSE)="免测",80,VLOOKUP($F34&amp;"",体测成绩!$A$2:$B$530,2,FALSE)))</f>
        <v/>
      </c>
      <c r="N34" t="str">
        <f>IF(OR(IFERROR(VALUE(M34)&lt;80,FALSE),COUNTIF(缓考名单!$A$2:$A$49,$F34&amp;"")&gt;0,COUNTIF(缓考名单!$B$2:$B$49,#REF!)&gt;0,IFERROR(VLOOKUP($F34&amp;"",学年成绩!$A$2:$B$462,2,FALSE)&lt;&gt;"100%",FALSE)),"是","")</f>
        <v/>
      </c>
    </row>
    <row r="35" ht="35" hidden="1" customHeight="1" spans="1:14">
      <c r="A35" s="7">
        <v>33</v>
      </c>
      <c r="B35" s="7">
        <v>2023</v>
      </c>
      <c r="C35" s="3" t="s">
        <v>16</v>
      </c>
      <c r="D35" s="3" t="s">
        <v>17</v>
      </c>
      <c r="E35" s="3" t="s">
        <v>18</v>
      </c>
      <c r="F35" s="7">
        <v>202334610112</v>
      </c>
      <c r="G35" s="3" t="s">
        <v>20</v>
      </c>
      <c r="H35" s="7">
        <v>4.08</v>
      </c>
      <c r="I35" s="7">
        <v>38</v>
      </c>
      <c r="J35" s="7">
        <v>21</v>
      </c>
      <c r="K35" s="7">
        <v>256</v>
      </c>
      <c r="L35" s="7">
        <v>0</v>
      </c>
      <c r="M35" t="str">
        <f>IF(COUNTIF(体测成绩!$A$2:$A$530,$F35&amp;"")=0,"",IF(VLOOKUP($F35&amp;"",体测成绩!$A$2:$B$530,2,FALSE)="免测",80,VLOOKUP($F35&amp;"",体测成绩!$A$2:$B$530,2,FALSE)))</f>
        <v/>
      </c>
      <c r="N35" t="str">
        <f>IF(OR(IFERROR(VALUE(M35)&lt;80,FALSE),COUNTIF(缓考名单!$A$2:$A$49,$F35&amp;"")&gt;0,COUNTIF(缓考名单!$B$2:$B$49,#REF!)&gt;0,IFERROR(VLOOKUP($F35&amp;"",学年成绩!$A$2:$B$462,2,FALSE)&lt;&gt;"100%",FALSE)),"是","")</f>
        <v/>
      </c>
    </row>
    <row r="36" ht="35" hidden="1" customHeight="1" spans="1:14">
      <c r="A36" s="7">
        <v>34</v>
      </c>
      <c r="B36" s="7">
        <v>2023</v>
      </c>
      <c r="C36" s="3" t="s">
        <v>16</v>
      </c>
      <c r="D36" s="3" t="s">
        <v>17</v>
      </c>
      <c r="E36" s="3" t="s">
        <v>21</v>
      </c>
      <c r="F36" s="7">
        <v>202334610204</v>
      </c>
      <c r="G36" s="3" t="s">
        <v>19</v>
      </c>
      <c r="H36" s="7">
        <v>3.78</v>
      </c>
      <c r="I36" s="7">
        <v>79</v>
      </c>
      <c r="J36" s="7">
        <v>0</v>
      </c>
      <c r="K36" s="7">
        <v>422</v>
      </c>
      <c r="L36" s="7">
        <v>0</v>
      </c>
      <c r="M36" t="str">
        <f>IF(COUNTIF(体测成绩!$A$2:$A$530,$F36&amp;"")=0,"",IF(VLOOKUP($F36&amp;"",体测成绩!$A$2:$B$530,2,FALSE)="免测",80,VLOOKUP($F36&amp;"",体测成绩!$A$2:$B$530,2,FALSE)))</f>
        <v/>
      </c>
      <c r="N36" t="str">
        <f>IF(OR(IFERROR(VALUE(M36)&lt;80,FALSE),COUNTIF(缓考名单!$A$2:$A$49,$F36&amp;"")&gt;0,COUNTIF(缓考名单!$B$2:$B$49,#REF!)&gt;0,IFERROR(VLOOKUP($F36&amp;"",学年成绩!$A$2:$B$462,2,FALSE)&lt;&gt;"100%",FALSE)),"是","")</f>
        <v/>
      </c>
    </row>
    <row r="37" ht="35" hidden="1" customHeight="1" spans="1:14">
      <c r="A37" s="7">
        <v>35</v>
      </c>
      <c r="B37" s="7">
        <v>2023</v>
      </c>
      <c r="C37" s="3" t="s">
        <v>16</v>
      </c>
      <c r="D37" s="3" t="s">
        <v>17</v>
      </c>
      <c r="E37" s="3" t="s">
        <v>21</v>
      </c>
      <c r="F37" s="7">
        <v>202334610224</v>
      </c>
      <c r="G37" s="3" t="s">
        <v>19</v>
      </c>
      <c r="H37" s="7">
        <v>3.81</v>
      </c>
      <c r="I37" s="7">
        <v>76</v>
      </c>
      <c r="J37" s="7">
        <v>0</v>
      </c>
      <c r="K37" s="7">
        <v>422</v>
      </c>
      <c r="L37" s="7">
        <v>0</v>
      </c>
      <c r="M37" t="str">
        <f>IF(COUNTIF(体测成绩!$A$2:$A$530,$F37&amp;"")=0,"",IF(VLOOKUP($F37&amp;"",体测成绩!$A$2:$B$530,2,FALSE)="免测",80,VLOOKUP($F37&amp;"",体测成绩!$A$2:$B$530,2,FALSE)))</f>
        <v/>
      </c>
      <c r="N37" t="str">
        <f>IF(OR(IFERROR(VALUE(M37)&lt;80,FALSE),COUNTIF(缓考名单!$A$2:$A$49,$F37&amp;"")&gt;0,COUNTIF(缓考名单!$B$2:$B$49,#REF!)&gt;0,IFERROR(VLOOKUP($F37&amp;"",学年成绩!$A$2:$B$462,2,FALSE)&lt;&gt;"100%",FALSE)),"是","")</f>
        <v/>
      </c>
    </row>
    <row r="38" ht="35" hidden="1" customHeight="1" spans="1:14">
      <c r="A38" s="7">
        <v>36</v>
      </c>
      <c r="B38" s="7">
        <v>2023</v>
      </c>
      <c r="C38" s="3" t="s">
        <v>16</v>
      </c>
      <c r="D38" s="3" t="s">
        <v>17</v>
      </c>
      <c r="E38" s="3" t="s">
        <v>21</v>
      </c>
      <c r="F38" s="7">
        <v>202334610213</v>
      </c>
      <c r="G38" s="3" t="s">
        <v>19</v>
      </c>
      <c r="H38" s="7">
        <v>3.6</v>
      </c>
      <c r="I38" s="7">
        <v>97</v>
      </c>
      <c r="J38" s="7">
        <v>0</v>
      </c>
      <c r="K38" s="7">
        <v>422</v>
      </c>
      <c r="L38" s="7">
        <v>0</v>
      </c>
      <c r="M38" t="str">
        <f>IF(COUNTIF(体测成绩!$A$2:$A$530,$F38&amp;"")=0,"",IF(VLOOKUP($F38&amp;"",体测成绩!$A$2:$B$530,2,FALSE)="免测",80,VLOOKUP($F38&amp;"",体测成绩!$A$2:$B$530,2,FALSE)))</f>
        <v/>
      </c>
      <c r="N38" t="str">
        <f>IF(OR(IFERROR(VALUE(M38)&lt;80,FALSE),COUNTIF(缓考名单!$A$2:$A$49,$F38&amp;"")&gt;0,COUNTIF(缓考名单!$B$2:$B$49,#REF!)&gt;0,IFERROR(VLOOKUP($F38&amp;"",学年成绩!$A$2:$B$462,2,FALSE)&lt;&gt;"100%",FALSE)),"是","")</f>
        <v/>
      </c>
    </row>
    <row r="39" ht="35" hidden="1" customHeight="1" spans="1:14">
      <c r="A39" s="7">
        <v>37</v>
      </c>
      <c r="B39" s="7">
        <v>2023</v>
      </c>
      <c r="C39" s="3" t="s">
        <v>16</v>
      </c>
      <c r="D39" s="3" t="s">
        <v>17</v>
      </c>
      <c r="E39" s="3" t="s">
        <v>21</v>
      </c>
      <c r="F39" s="7">
        <v>202334610214</v>
      </c>
      <c r="G39" s="3" t="s">
        <v>19</v>
      </c>
      <c r="H39" s="7">
        <v>3.67</v>
      </c>
      <c r="I39" s="7">
        <v>89</v>
      </c>
      <c r="J39" s="7">
        <v>0</v>
      </c>
      <c r="K39" s="7">
        <v>422</v>
      </c>
      <c r="L39" s="7">
        <v>0</v>
      </c>
      <c r="M39" t="str">
        <f>IF(COUNTIF(体测成绩!$A$2:$A$530,$F39&amp;"")=0,"",IF(VLOOKUP($F39&amp;"",体测成绩!$A$2:$B$530,2,FALSE)="免测",80,VLOOKUP($F39&amp;"",体测成绩!$A$2:$B$530,2,FALSE)))</f>
        <v/>
      </c>
      <c r="N39" t="str">
        <f>IF(OR(IFERROR(VALUE(M39)&lt;80,FALSE),COUNTIF(缓考名单!$A$2:$A$49,$F39&amp;"")&gt;0,COUNTIF(缓考名单!$B$2:$B$49,#REF!)&gt;0,IFERROR(VLOOKUP($F39&amp;"",学年成绩!$A$2:$B$462,2,FALSE)&lt;&gt;"100%",FALSE)),"是","")</f>
        <v/>
      </c>
    </row>
    <row r="40" ht="35" hidden="1" customHeight="1" spans="1:14">
      <c r="A40" s="7">
        <v>38</v>
      </c>
      <c r="B40" s="7">
        <v>2023</v>
      </c>
      <c r="C40" s="3" t="s">
        <v>16</v>
      </c>
      <c r="D40" s="3" t="s">
        <v>17</v>
      </c>
      <c r="E40" s="3" t="s">
        <v>21</v>
      </c>
      <c r="F40" s="7">
        <v>202334610229</v>
      </c>
      <c r="G40" s="3" t="s">
        <v>19</v>
      </c>
      <c r="H40" s="7">
        <v>4.02</v>
      </c>
      <c r="I40" s="7">
        <v>48</v>
      </c>
      <c r="J40" s="7">
        <v>0</v>
      </c>
      <c r="K40" s="7">
        <v>422</v>
      </c>
      <c r="L40" s="7">
        <v>0</v>
      </c>
      <c r="M40" t="str">
        <f>IF(COUNTIF(体测成绩!$A$2:$A$530,$F40&amp;"")=0,"",IF(VLOOKUP($F40&amp;"",体测成绩!$A$2:$B$530,2,FALSE)="免测",80,VLOOKUP($F40&amp;"",体测成绩!$A$2:$B$530,2,FALSE)))</f>
        <v/>
      </c>
      <c r="N40" t="str">
        <f>IF(OR(IFERROR(VALUE(M40)&lt;80,FALSE),COUNTIF(缓考名单!$A$2:$A$49,$F40&amp;"")&gt;0,COUNTIF(缓考名单!$B$2:$B$49,#REF!)&gt;0,IFERROR(VLOOKUP($F40&amp;"",学年成绩!$A$2:$B$462,2,FALSE)&lt;&gt;"100%",FALSE)),"是","")</f>
        <v/>
      </c>
    </row>
    <row r="41" ht="35" hidden="1" customHeight="1" spans="1:14">
      <c r="A41" s="7">
        <v>39</v>
      </c>
      <c r="B41" s="7">
        <v>2023</v>
      </c>
      <c r="C41" s="3" t="s">
        <v>16</v>
      </c>
      <c r="D41" s="3" t="s">
        <v>17</v>
      </c>
      <c r="E41" s="3" t="s">
        <v>21</v>
      </c>
      <c r="F41" s="7">
        <v>202334610228</v>
      </c>
      <c r="G41" s="3" t="s">
        <v>20</v>
      </c>
      <c r="H41" s="7">
        <v>4.08</v>
      </c>
      <c r="I41" s="7">
        <v>37</v>
      </c>
      <c r="J41" s="7">
        <v>0</v>
      </c>
      <c r="K41" s="7">
        <v>422</v>
      </c>
      <c r="L41" s="7">
        <v>0</v>
      </c>
      <c r="M41" t="str">
        <f>IF(COUNTIF(体测成绩!$A$2:$A$530,$F41&amp;"")=0,"",IF(VLOOKUP($F41&amp;"",体测成绩!$A$2:$B$530,2,FALSE)="免测",80,VLOOKUP($F41&amp;"",体测成绩!$A$2:$B$530,2,FALSE)))</f>
        <v/>
      </c>
      <c r="N41" t="str">
        <f>IF(OR(IFERROR(VALUE(M41)&lt;80,FALSE),COUNTIF(缓考名单!$A$2:$A$49,$F41&amp;"")&gt;0,COUNTIF(缓考名单!$B$2:$B$49,#REF!)&gt;0,IFERROR(VLOOKUP($F41&amp;"",学年成绩!$A$2:$B$462,2,FALSE)&lt;&gt;"100%",FALSE)),"是","")</f>
        <v/>
      </c>
    </row>
    <row r="42" ht="35" hidden="1" customHeight="1" spans="1:14">
      <c r="A42" s="7">
        <v>40</v>
      </c>
      <c r="B42" s="7">
        <v>2023</v>
      </c>
      <c r="C42" s="3" t="s">
        <v>16</v>
      </c>
      <c r="D42" s="3" t="s">
        <v>17</v>
      </c>
      <c r="E42" s="3" t="s">
        <v>21</v>
      </c>
      <c r="F42" s="7">
        <v>202334610231</v>
      </c>
      <c r="G42" s="3" t="s">
        <v>20</v>
      </c>
      <c r="H42" s="7">
        <v>3.83</v>
      </c>
      <c r="I42" s="7">
        <v>72</v>
      </c>
      <c r="J42" s="7">
        <v>0</v>
      </c>
      <c r="K42" s="7">
        <v>422</v>
      </c>
      <c r="L42" s="7">
        <v>0</v>
      </c>
      <c r="M42" t="str">
        <f>IF(COUNTIF(体测成绩!$A$2:$A$530,$F42&amp;"")=0,"",IF(VLOOKUP($F42&amp;"",体测成绩!$A$2:$B$530,2,FALSE)="免测",80,VLOOKUP($F42&amp;"",体测成绩!$A$2:$B$530,2,FALSE)))</f>
        <v/>
      </c>
      <c r="N42" t="str">
        <f>IF(OR(IFERROR(VALUE(M42)&lt;80,FALSE),COUNTIF(缓考名单!$A$2:$A$49,$F42&amp;"")&gt;0,COUNTIF(缓考名单!$B$2:$B$49,#REF!)&gt;0,IFERROR(VLOOKUP($F42&amp;"",学年成绩!$A$2:$B$462,2,FALSE)&lt;&gt;"100%",FALSE)),"是","")</f>
        <v/>
      </c>
    </row>
    <row r="43" ht="35" hidden="1" customHeight="1" spans="1:14">
      <c r="A43" s="7">
        <v>41</v>
      </c>
      <c r="B43" s="7">
        <v>2023</v>
      </c>
      <c r="C43" s="3" t="s">
        <v>16</v>
      </c>
      <c r="D43" s="3" t="s">
        <v>17</v>
      </c>
      <c r="E43" s="3" t="s">
        <v>21</v>
      </c>
      <c r="F43" s="7">
        <v>202334610212</v>
      </c>
      <c r="G43" s="3" t="s">
        <v>19</v>
      </c>
      <c r="H43" s="7">
        <v>3.55</v>
      </c>
      <c r="I43" s="7">
        <v>105</v>
      </c>
      <c r="J43" s="7">
        <v>0</v>
      </c>
      <c r="K43" s="7">
        <v>422</v>
      </c>
      <c r="L43" s="7">
        <v>0</v>
      </c>
      <c r="M43" t="str">
        <f>IF(COUNTIF(体测成绩!$A$2:$A$530,$F43&amp;"")=0,"",IF(VLOOKUP($F43&amp;"",体测成绩!$A$2:$B$530,2,FALSE)="免测",80,VLOOKUP($F43&amp;"",体测成绩!$A$2:$B$530,2,FALSE)))</f>
        <v/>
      </c>
      <c r="N43" t="str">
        <f>IF(OR(IFERROR(VALUE(M43)&lt;80,FALSE),COUNTIF(缓考名单!$A$2:$A$49,$F43&amp;"")&gt;0,COUNTIF(缓考名单!$B$2:$B$49,#REF!)&gt;0,IFERROR(VLOOKUP($F43&amp;"",学年成绩!$A$2:$B$462,2,FALSE)&lt;&gt;"100%",FALSE)),"是","")</f>
        <v/>
      </c>
    </row>
    <row r="44" ht="35" hidden="1" customHeight="1" spans="1:14">
      <c r="A44" s="7">
        <v>42</v>
      </c>
      <c r="B44" s="7">
        <v>2023</v>
      </c>
      <c r="C44" s="3" t="s">
        <v>16</v>
      </c>
      <c r="D44" s="3" t="s">
        <v>17</v>
      </c>
      <c r="E44" s="3" t="s">
        <v>21</v>
      </c>
      <c r="F44" s="7">
        <v>202334610226</v>
      </c>
      <c r="G44" s="3" t="s">
        <v>19</v>
      </c>
      <c r="H44" s="7">
        <v>3.32</v>
      </c>
      <c r="I44" s="7">
        <v>125</v>
      </c>
      <c r="J44" s="7">
        <v>0</v>
      </c>
      <c r="K44" s="7">
        <v>422</v>
      </c>
      <c r="L44" s="7">
        <v>0</v>
      </c>
      <c r="M44" t="str">
        <f>IF(COUNTIF(体测成绩!$A$2:$A$530,$F44&amp;"")=0,"",IF(VLOOKUP($F44&amp;"",体测成绩!$A$2:$B$530,2,FALSE)="免测",80,VLOOKUP($F44&amp;"",体测成绩!$A$2:$B$530,2,FALSE)))</f>
        <v/>
      </c>
      <c r="N44" t="str">
        <f>IF(OR(IFERROR(VALUE(M44)&lt;80,FALSE),COUNTIF(缓考名单!$A$2:$A$49,$F44&amp;"")&gt;0,COUNTIF(缓考名单!$B$2:$B$49,#REF!)&gt;0,IFERROR(VLOOKUP($F44&amp;"",学年成绩!$A$2:$B$462,2,FALSE)&lt;&gt;"100%",FALSE)),"是","")</f>
        <v/>
      </c>
    </row>
    <row r="45" ht="35" hidden="1" customHeight="1" spans="1:14">
      <c r="A45" s="7">
        <v>43</v>
      </c>
      <c r="B45" s="7">
        <v>2023</v>
      </c>
      <c r="C45" s="3" t="s">
        <v>16</v>
      </c>
      <c r="D45" s="3" t="s">
        <v>17</v>
      </c>
      <c r="E45" s="3" t="s">
        <v>21</v>
      </c>
      <c r="F45" s="7">
        <v>202334610221</v>
      </c>
      <c r="G45" s="3" t="s">
        <v>19</v>
      </c>
      <c r="H45" s="7">
        <v>3.49</v>
      </c>
      <c r="I45" s="7">
        <v>109</v>
      </c>
      <c r="J45" s="7">
        <v>0</v>
      </c>
      <c r="K45" s="7">
        <v>422</v>
      </c>
      <c r="L45" s="7">
        <v>0</v>
      </c>
      <c r="M45" t="str">
        <f>IF(COUNTIF(体测成绩!$A$2:$A$530,$F45&amp;"")=0,"",IF(VLOOKUP($F45&amp;"",体测成绩!$A$2:$B$530,2,FALSE)="免测",80,VLOOKUP($F45&amp;"",体测成绩!$A$2:$B$530,2,FALSE)))</f>
        <v/>
      </c>
      <c r="N45" t="str">
        <f>IF(OR(IFERROR(VALUE(M45)&lt;80,FALSE),COUNTIF(缓考名单!$A$2:$A$49,$F45&amp;"")&gt;0,COUNTIF(缓考名单!$B$2:$B$49,#REF!)&gt;0,IFERROR(VLOOKUP($F45&amp;"",学年成绩!$A$2:$B$462,2,FALSE)&lt;&gt;"100%",FALSE)),"是","")</f>
        <v/>
      </c>
    </row>
    <row r="46" ht="35" hidden="1" customHeight="1" spans="1:14">
      <c r="A46" s="7">
        <v>44</v>
      </c>
      <c r="B46" s="7">
        <v>2023</v>
      </c>
      <c r="C46" s="3" t="s">
        <v>16</v>
      </c>
      <c r="D46" s="3" t="s">
        <v>17</v>
      </c>
      <c r="E46" s="3" t="s">
        <v>21</v>
      </c>
      <c r="F46" s="7">
        <v>202334610225</v>
      </c>
      <c r="G46" s="3" t="s">
        <v>19</v>
      </c>
      <c r="H46" s="7">
        <v>3.21</v>
      </c>
      <c r="I46" s="7">
        <v>133</v>
      </c>
      <c r="J46" s="7">
        <v>0</v>
      </c>
      <c r="K46" s="7">
        <v>422</v>
      </c>
      <c r="L46" s="7">
        <v>0</v>
      </c>
      <c r="M46" t="str">
        <f>IF(COUNTIF(体测成绩!$A$2:$A$530,$F46&amp;"")=0,"",IF(VLOOKUP($F46&amp;"",体测成绩!$A$2:$B$530,2,FALSE)="免测",80,VLOOKUP($F46&amp;"",体测成绩!$A$2:$B$530,2,FALSE)))</f>
        <v/>
      </c>
      <c r="N46" t="str">
        <f>IF(OR(IFERROR(VALUE(M46)&lt;80,FALSE),COUNTIF(缓考名单!$A$2:$A$49,$F46&amp;"")&gt;0,COUNTIF(缓考名单!$B$2:$B$49,#REF!)&gt;0,IFERROR(VLOOKUP($F46&amp;"",学年成绩!$A$2:$B$462,2,FALSE)&lt;&gt;"100%",FALSE)),"是","")</f>
        <v/>
      </c>
    </row>
    <row r="47" ht="35" hidden="1" customHeight="1" spans="1:14">
      <c r="A47" s="7">
        <v>45</v>
      </c>
      <c r="B47" s="7">
        <v>2023</v>
      </c>
      <c r="C47" s="3" t="s">
        <v>16</v>
      </c>
      <c r="D47" s="3" t="s">
        <v>17</v>
      </c>
      <c r="E47" s="3" t="s">
        <v>21</v>
      </c>
      <c r="F47" s="7">
        <v>202334610230</v>
      </c>
      <c r="G47" s="3" t="s">
        <v>19</v>
      </c>
      <c r="H47" s="7">
        <v>3.85</v>
      </c>
      <c r="I47" s="7">
        <v>69</v>
      </c>
      <c r="J47" s="7">
        <v>0</v>
      </c>
      <c r="K47" s="7">
        <v>422</v>
      </c>
      <c r="L47" s="7">
        <v>0</v>
      </c>
      <c r="M47" t="str">
        <f>IF(COUNTIF(体测成绩!$A$2:$A$530,$F47&amp;"")=0,"",IF(VLOOKUP($F47&amp;"",体测成绩!$A$2:$B$530,2,FALSE)="免测",80,VLOOKUP($F47&amp;"",体测成绩!$A$2:$B$530,2,FALSE)))</f>
        <v/>
      </c>
      <c r="N47" t="str">
        <f>IF(OR(IFERROR(VALUE(M47)&lt;80,FALSE),COUNTIF(缓考名单!$A$2:$A$49,$F47&amp;"")&gt;0,COUNTIF(缓考名单!$B$2:$B$49,#REF!)&gt;0,IFERROR(VLOOKUP($F47&amp;"",学年成绩!$A$2:$B$462,2,FALSE)&lt;&gt;"100%",FALSE)),"是","")</f>
        <v/>
      </c>
    </row>
    <row r="48" ht="35" hidden="1" customHeight="1" spans="1:14">
      <c r="A48" s="7">
        <v>46</v>
      </c>
      <c r="B48" s="7">
        <v>2023</v>
      </c>
      <c r="C48" s="3" t="s">
        <v>16</v>
      </c>
      <c r="D48" s="3" t="s">
        <v>17</v>
      </c>
      <c r="E48" s="3" t="s">
        <v>21</v>
      </c>
      <c r="F48" s="7">
        <v>202334610209</v>
      </c>
      <c r="G48" s="3" t="s">
        <v>20</v>
      </c>
      <c r="H48" s="7">
        <v>3.95</v>
      </c>
      <c r="I48" s="7">
        <v>58</v>
      </c>
      <c r="J48" s="7">
        <v>0</v>
      </c>
      <c r="K48" s="7">
        <v>422</v>
      </c>
      <c r="L48" s="7">
        <v>0</v>
      </c>
      <c r="M48" t="str">
        <f>IF(COUNTIF(体测成绩!$A$2:$A$530,$F48&amp;"")=0,"",IF(VLOOKUP($F48&amp;"",体测成绩!$A$2:$B$530,2,FALSE)="免测",80,VLOOKUP($F48&amp;"",体测成绩!$A$2:$B$530,2,FALSE)))</f>
        <v/>
      </c>
      <c r="N48" t="str">
        <f>IF(OR(IFERROR(VALUE(M48)&lt;80,FALSE),COUNTIF(缓考名单!$A$2:$A$49,$F48&amp;"")&gt;0,COUNTIF(缓考名单!$B$2:$B$49,#REF!)&gt;0,IFERROR(VLOOKUP($F48&amp;"",学年成绩!$A$2:$B$462,2,FALSE)&lt;&gt;"100%",FALSE)),"是","")</f>
        <v/>
      </c>
    </row>
    <row r="49" ht="35" hidden="1" customHeight="1" spans="1:14">
      <c r="A49" s="7">
        <v>47</v>
      </c>
      <c r="B49" s="7">
        <v>2023</v>
      </c>
      <c r="C49" s="3" t="s">
        <v>16</v>
      </c>
      <c r="D49" s="3" t="s">
        <v>17</v>
      </c>
      <c r="E49" s="3" t="s">
        <v>21</v>
      </c>
      <c r="F49" s="7">
        <v>202334610210</v>
      </c>
      <c r="G49" s="3" t="s">
        <v>19</v>
      </c>
      <c r="H49" s="7">
        <v>3.95</v>
      </c>
      <c r="I49" s="7">
        <v>56</v>
      </c>
      <c r="J49" s="7">
        <v>0</v>
      </c>
      <c r="K49" s="7">
        <v>422</v>
      </c>
      <c r="L49" s="7">
        <v>0</v>
      </c>
      <c r="M49" t="str">
        <f>IF(COUNTIF(体测成绩!$A$2:$A$530,$F49&amp;"")=0,"",IF(VLOOKUP($F49&amp;"",体测成绩!$A$2:$B$530,2,FALSE)="免测",80,VLOOKUP($F49&amp;"",体测成绩!$A$2:$B$530,2,FALSE)))</f>
        <v/>
      </c>
      <c r="N49" t="str">
        <f>IF(OR(IFERROR(VALUE(M49)&lt;80,FALSE),COUNTIF(缓考名单!$A$2:$A$49,$F49&amp;"")&gt;0,COUNTIF(缓考名单!$B$2:$B$49,#REF!)&gt;0,IFERROR(VLOOKUP($F49&amp;"",学年成绩!$A$2:$B$462,2,FALSE)&lt;&gt;"100%",FALSE)),"是","")</f>
        <v/>
      </c>
    </row>
    <row r="50" ht="35" hidden="1" customHeight="1" spans="1:14">
      <c r="A50" s="7">
        <v>48</v>
      </c>
      <c r="B50" s="7">
        <v>2023</v>
      </c>
      <c r="C50" s="3" t="s">
        <v>16</v>
      </c>
      <c r="D50" s="3" t="s">
        <v>17</v>
      </c>
      <c r="E50" s="3" t="s">
        <v>21</v>
      </c>
      <c r="F50" s="7">
        <v>202334610211</v>
      </c>
      <c r="G50" s="3" t="s">
        <v>20</v>
      </c>
      <c r="H50" s="7">
        <v>4.26</v>
      </c>
      <c r="I50" s="7">
        <v>22</v>
      </c>
      <c r="J50" s="7">
        <v>0</v>
      </c>
      <c r="K50" s="7">
        <v>422</v>
      </c>
      <c r="L50" s="7">
        <v>0</v>
      </c>
      <c r="M50" t="str">
        <f>IF(COUNTIF(体测成绩!$A$2:$A$530,$F50&amp;"")=0,"",IF(VLOOKUP($F50&amp;"",体测成绩!$A$2:$B$530,2,FALSE)="免测",80,VLOOKUP($F50&amp;"",体测成绩!$A$2:$B$530,2,FALSE)))</f>
        <v/>
      </c>
      <c r="N50" t="str">
        <f>IF(OR(IFERROR(VALUE(M50)&lt;80,FALSE),COUNTIF(缓考名单!$A$2:$A$49,$F50&amp;"")&gt;0,COUNTIF(缓考名单!$B$2:$B$49,#REF!)&gt;0,IFERROR(VLOOKUP($F50&amp;"",学年成绩!$A$2:$B$462,2,FALSE)&lt;&gt;"100%",FALSE)),"是","")</f>
        <v/>
      </c>
    </row>
    <row r="51" ht="35" hidden="1" customHeight="1" spans="1:14">
      <c r="A51" s="7">
        <v>49</v>
      </c>
      <c r="B51" s="7">
        <v>2023</v>
      </c>
      <c r="C51" s="3" t="s">
        <v>16</v>
      </c>
      <c r="D51" s="3" t="s">
        <v>17</v>
      </c>
      <c r="E51" s="3" t="s">
        <v>21</v>
      </c>
      <c r="F51" s="7">
        <v>202334610208</v>
      </c>
      <c r="G51" s="3" t="s">
        <v>19</v>
      </c>
      <c r="H51" s="7">
        <v>2.77</v>
      </c>
      <c r="I51" s="7">
        <v>148</v>
      </c>
      <c r="J51" s="7">
        <v>0</v>
      </c>
      <c r="K51" s="7">
        <v>422</v>
      </c>
      <c r="L51" s="7">
        <v>0</v>
      </c>
      <c r="M51" t="str">
        <f>IF(COUNTIF(体测成绩!$A$2:$A$530,$F51&amp;"")=0,"",IF(VLOOKUP($F51&amp;"",体测成绩!$A$2:$B$530,2,FALSE)="免测",80,VLOOKUP($F51&amp;"",体测成绩!$A$2:$B$530,2,FALSE)))</f>
        <v/>
      </c>
      <c r="N51" t="str">
        <f>IF(OR(IFERROR(VALUE(M51)&lt;80,FALSE),COUNTIF(缓考名单!$A$2:$A$49,$F51&amp;"")&gt;0,COUNTIF(缓考名单!$B$2:$B$49,#REF!)&gt;0,IFERROR(VLOOKUP($F51&amp;"",学年成绩!$A$2:$B$462,2,FALSE)&lt;&gt;"100%",FALSE)),"是","")</f>
        <v/>
      </c>
    </row>
    <row r="52" ht="35" hidden="1" customHeight="1" spans="1:14">
      <c r="A52" s="7">
        <v>50</v>
      </c>
      <c r="B52" s="7">
        <v>2023</v>
      </c>
      <c r="C52" s="3" t="s">
        <v>16</v>
      </c>
      <c r="D52" s="3" t="s">
        <v>17</v>
      </c>
      <c r="E52" s="3" t="s">
        <v>21</v>
      </c>
      <c r="F52" s="7">
        <v>202334610216</v>
      </c>
      <c r="G52" s="3" t="s">
        <v>19</v>
      </c>
      <c r="H52" s="7">
        <v>3.28</v>
      </c>
      <c r="I52" s="7">
        <v>129</v>
      </c>
      <c r="J52" s="7">
        <v>0</v>
      </c>
      <c r="K52" s="7">
        <v>422</v>
      </c>
      <c r="L52" s="7">
        <v>0</v>
      </c>
      <c r="M52" t="str">
        <f>IF(COUNTIF(体测成绩!$A$2:$A$530,$F52&amp;"")=0,"",IF(VLOOKUP($F52&amp;"",体测成绩!$A$2:$B$530,2,FALSE)="免测",80,VLOOKUP($F52&amp;"",体测成绩!$A$2:$B$530,2,FALSE)))</f>
        <v/>
      </c>
      <c r="N52" t="str">
        <f>IF(OR(IFERROR(VALUE(M52)&lt;80,FALSE),COUNTIF(缓考名单!$A$2:$A$49,$F52&amp;"")&gt;0,COUNTIF(缓考名单!$B$2:$B$49,#REF!)&gt;0,IFERROR(VLOOKUP($F52&amp;"",学年成绩!$A$2:$B$462,2,FALSE)&lt;&gt;"100%",FALSE)),"是","")</f>
        <v/>
      </c>
    </row>
    <row r="53" ht="35" hidden="1" customHeight="1" spans="1:14">
      <c r="A53" s="7">
        <v>51</v>
      </c>
      <c r="B53" s="7">
        <v>2023</v>
      </c>
      <c r="C53" s="3" t="s">
        <v>16</v>
      </c>
      <c r="D53" s="3" t="s">
        <v>17</v>
      </c>
      <c r="E53" s="3" t="s">
        <v>21</v>
      </c>
      <c r="F53" s="7">
        <v>202334610218</v>
      </c>
      <c r="G53" s="3" t="s">
        <v>19</v>
      </c>
      <c r="H53" s="7">
        <v>2.05</v>
      </c>
      <c r="I53" s="7">
        <v>166</v>
      </c>
      <c r="J53" s="7">
        <v>0</v>
      </c>
      <c r="K53" s="7">
        <v>422</v>
      </c>
      <c r="L53" s="7">
        <v>0</v>
      </c>
      <c r="M53" t="str">
        <f>IF(COUNTIF(体测成绩!$A$2:$A$530,$F53&amp;"")=0,"",IF(VLOOKUP($F53&amp;"",体测成绩!$A$2:$B$530,2,FALSE)="免测",80,VLOOKUP($F53&amp;"",体测成绩!$A$2:$B$530,2,FALSE)))</f>
        <v/>
      </c>
      <c r="N53" t="str">
        <f>IF(OR(IFERROR(VALUE(M53)&lt;80,FALSE),COUNTIF(缓考名单!$A$2:$A$49,$F53&amp;"")&gt;0,COUNTIF(缓考名单!$B$2:$B$49,#REF!)&gt;0,IFERROR(VLOOKUP($F53&amp;"",学年成绩!$A$2:$B$462,2,FALSE)&lt;&gt;"100%",FALSE)),"是","")</f>
        <v/>
      </c>
    </row>
    <row r="54" ht="35" hidden="1" customHeight="1" spans="1:14">
      <c r="A54" s="7">
        <v>52</v>
      </c>
      <c r="B54" s="7">
        <v>2023</v>
      </c>
      <c r="C54" s="3" t="s">
        <v>16</v>
      </c>
      <c r="D54" s="3" t="s">
        <v>17</v>
      </c>
      <c r="E54" s="3" t="s">
        <v>21</v>
      </c>
      <c r="F54" s="7">
        <v>202334510121</v>
      </c>
      <c r="G54" s="3" t="s">
        <v>19</v>
      </c>
      <c r="H54" s="7">
        <v>3.36</v>
      </c>
      <c r="I54" s="7">
        <v>122</v>
      </c>
      <c r="J54" s="7">
        <v>0</v>
      </c>
      <c r="K54" s="7">
        <v>422</v>
      </c>
      <c r="L54" s="7">
        <v>0</v>
      </c>
      <c r="M54" t="str">
        <f>IF(COUNTIF(体测成绩!$A$2:$A$530,$F54&amp;"")=0,"",IF(VLOOKUP($F54&amp;"",体测成绩!$A$2:$B$530,2,FALSE)="免测",80,VLOOKUP($F54&amp;"",体测成绩!$A$2:$B$530,2,FALSE)))</f>
        <v/>
      </c>
      <c r="N54" t="str">
        <f>IF(OR(IFERROR(VALUE(M54)&lt;80,FALSE),COUNTIF(缓考名单!$A$2:$A$49,$F54&amp;"")&gt;0,COUNTIF(缓考名单!$B$2:$B$49,#REF!)&gt;0,IFERROR(VLOOKUP($F54&amp;"",学年成绩!$A$2:$B$462,2,FALSE)&lt;&gt;"100%",FALSE)),"是","")</f>
        <v/>
      </c>
    </row>
    <row r="55" ht="35" hidden="1" customHeight="1" spans="1:14">
      <c r="A55" s="7">
        <v>53</v>
      </c>
      <c r="B55" s="7">
        <v>2023</v>
      </c>
      <c r="C55" s="3" t="s">
        <v>16</v>
      </c>
      <c r="D55" s="3" t="s">
        <v>17</v>
      </c>
      <c r="E55" s="3" t="s">
        <v>21</v>
      </c>
      <c r="F55" s="7">
        <v>202334610215</v>
      </c>
      <c r="G55" s="3" t="s">
        <v>19</v>
      </c>
      <c r="H55" s="7">
        <v>4.39</v>
      </c>
      <c r="I55" s="7">
        <v>10</v>
      </c>
      <c r="J55" s="7">
        <v>0</v>
      </c>
      <c r="K55" s="7">
        <v>422</v>
      </c>
      <c r="L55" s="7">
        <v>0</v>
      </c>
      <c r="M55" t="str">
        <f>IF(COUNTIF(体测成绩!$A$2:$A$530,$F55&amp;"")=0,"",IF(VLOOKUP($F55&amp;"",体测成绩!$A$2:$B$530,2,FALSE)="免测",80,VLOOKUP($F55&amp;"",体测成绩!$A$2:$B$530,2,FALSE)))</f>
        <v/>
      </c>
      <c r="N55" t="str">
        <f>IF(OR(IFERROR(VALUE(M55)&lt;80,FALSE),COUNTIF(缓考名单!$A$2:$A$49,$F55&amp;"")&gt;0,COUNTIF(缓考名单!$B$2:$B$49,#REF!)&gt;0,IFERROR(VLOOKUP($F55&amp;"",学年成绩!$A$2:$B$462,2,FALSE)&lt;&gt;"100%",FALSE)),"是","")</f>
        <v/>
      </c>
    </row>
    <row r="56" ht="35" hidden="1" customHeight="1" spans="1:14">
      <c r="A56" s="7">
        <v>54</v>
      </c>
      <c r="B56" s="7">
        <v>2023</v>
      </c>
      <c r="C56" s="3" t="s">
        <v>16</v>
      </c>
      <c r="D56" s="3" t="s">
        <v>17</v>
      </c>
      <c r="E56" s="3" t="s">
        <v>21</v>
      </c>
      <c r="F56" s="7">
        <v>202334610217</v>
      </c>
      <c r="G56" s="3" t="s">
        <v>20</v>
      </c>
      <c r="H56" s="7">
        <v>3.82</v>
      </c>
      <c r="I56" s="7">
        <v>74</v>
      </c>
      <c r="J56" s="7">
        <v>0</v>
      </c>
      <c r="K56" s="7">
        <v>422</v>
      </c>
      <c r="L56" s="7">
        <v>0</v>
      </c>
      <c r="M56" t="str">
        <f>IF(COUNTIF(体测成绩!$A$2:$A$530,$F56&amp;"")=0,"",IF(VLOOKUP($F56&amp;"",体测成绩!$A$2:$B$530,2,FALSE)="免测",80,VLOOKUP($F56&amp;"",体测成绩!$A$2:$B$530,2,FALSE)))</f>
        <v/>
      </c>
      <c r="N56" t="str">
        <f>IF(OR(IFERROR(VALUE(M56)&lt;80,FALSE),COUNTIF(缓考名单!$A$2:$A$49,$F56&amp;"")&gt;0,COUNTIF(缓考名单!$B$2:$B$49,#REF!)&gt;0,IFERROR(VLOOKUP($F56&amp;"",学年成绩!$A$2:$B$462,2,FALSE)&lt;&gt;"100%",FALSE)),"是","")</f>
        <v/>
      </c>
    </row>
    <row r="57" ht="35" hidden="1" customHeight="1" spans="1:14">
      <c r="A57" s="7">
        <v>55</v>
      </c>
      <c r="B57" s="7">
        <v>2023</v>
      </c>
      <c r="C57" s="3" t="s">
        <v>16</v>
      </c>
      <c r="D57" s="3" t="s">
        <v>17</v>
      </c>
      <c r="E57" s="3" t="s">
        <v>21</v>
      </c>
      <c r="F57" s="7">
        <v>202334610222</v>
      </c>
      <c r="G57" s="3" t="s">
        <v>19</v>
      </c>
      <c r="H57" s="7">
        <v>4.02</v>
      </c>
      <c r="I57" s="7">
        <v>47</v>
      </c>
      <c r="J57" s="7">
        <v>0</v>
      </c>
      <c r="K57" s="7">
        <v>422</v>
      </c>
      <c r="L57" s="7">
        <v>0</v>
      </c>
      <c r="M57" t="str">
        <f>IF(COUNTIF(体测成绩!$A$2:$A$530,$F57&amp;"")=0,"",IF(VLOOKUP($F57&amp;"",体测成绩!$A$2:$B$530,2,FALSE)="免测",80,VLOOKUP($F57&amp;"",体测成绩!$A$2:$B$530,2,FALSE)))</f>
        <v/>
      </c>
      <c r="N57" t="str">
        <f>IF(OR(IFERROR(VALUE(M57)&lt;80,FALSE),COUNTIF(缓考名单!$A$2:$A$49,$F57&amp;"")&gt;0,COUNTIF(缓考名单!$B$2:$B$49,#REF!)&gt;0,IFERROR(VLOOKUP($F57&amp;"",学年成绩!$A$2:$B$462,2,FALSE)&lt;&gt;"100%",FALSE)),"是","")</f>
        <v/>
      </c>
    </row>
    <row r="58" ht="35" hidden="1" customHeight="1" spans="1:14">
      <c r="A58" s="7">
        <v>56</v>
      </c>
      <c r="B58" s="7">
        <v>2023</v>
      </c>
      <c r="C58" s="3" t="s">
        <v>16</v>
      </c>
      <c r="D58" s="3" t="s">
        <v>17</v>
      </c>
      <c r="E58" s="3" t="s">
        <v>21</v>
      </c>
      <c r="F58" s="7">
        <v>202334610220</v>
      </c>
      <c r="G58" s="3" t="s">
        <v>19</v>
      </c>
      <c r="H58" s="7">
        <v>3.91</v>
      </c>
      <c r="I58" s="7">
        <v>61</v>
      </c>
      <c r="J58" s="7">
        <v>0</v>
      </c>
      <c r="K58" s="7">
        <v>422</v>
      </c>
      <c r="L58" s="7">
        <v>0</v>
      </c>
      <c r="M58" t="str">
        <f>IF(COUNTIF(体测成绩!$A$2:$A$530,$F58&amp;"")=0,"",IF(VLOOKUP($F58&amp;"",体测成绩!$A$2:$B$530,2,FALSE)="免测",80,VLOOKUP($F58&amp;"",体测成绩!$A$2:$B$530,2,FALSE)))</f>
        <v/>
      </c>
      <c r="N58" t="str">
        <f>IF(OR(IFERROR(VALUE(M58)&lt;80,FALSE),COUNTIF(缓考名单!$A$2:$A$49,$F58&amp;"")&gt;0,COUNTIF(缓考名单!$B$2:$B$49,#REF!)&gt;0,IFERROR(VLOOKUP($F58&amp;"",学年成绩!$A$2:$B$462,2,FALSE)&lt;&gt;"100%",FALSE)),"是","")</f>
        <v/>
      </c>
    </row>
    <row r="59" ht="35" hidden="1" customHeight="1" spans="1:14">
      <c r="A59" s="7">
        <v>57</v>
      </c>
      <c r="B59" s="7">
        <v>2023</v>
      </c>
      <c r="C59" s="3" t="s">
        <v>16</v>
      </c>
      <c r="D59" s="3" t="s">
        <v>17</v>
      </c>
      <c r="E59" s="3" t="s">
        <v>21</v>
      </c>
      <c r="F59" s="7">
        <v>202334610219</v>
      </c>
      <c r="G59" s="3" t="s">
        <v>19</v>
      </c>
      <c r="H59" s="7">
        <v>3.43</v>
      </c>
      <c r="I59" s="7">
        <v>116</v>
      </c>
      <c r="J59" s="7">
        <v>0</v>
      </c>
      <c r="K59" s="7">
        <v>422</v>
      </c>
      <c r="L59" s="7">
        <v>0</v>
      </c>
      <c r="M59" t="str">
        <f>IF(COUNTIF(体测成绩!$A$2:$A$530,$F59&amp;"")=0,"",IF(VLOOKUP($F59&amp;"",体测成绩!$A$2:$B$530,2,FALSE)="免测",80,VLOOKUP($F59&amp;"",体测成绩!$A$2:$B$530,2,FALSE)))</f>
        <v/>
      </c>
      <c r="N59" t="str">
        <f>IF(OR(IFERROR(VALUE(M59)&lt;80,FALSE),COUNTIF(缓考名单!$A$2:$A$49,$F59&amp;"")&gt;0,COUNTIF(缓考名单!$B$2:$B$49,#REF!)&gt;0,IFERROR(VLOOKUP($F59&amp;"",学年成绩!$A$2:$B$462,2,FALSE)&lt;&gt;"100%",FALSE)),"是","")</f>
        <v/>
      </c>
    </row>
    <row r="60" ht="35" hidden="1" customHeight="1" spans="1:14">
      <c r="A60" s="7">
        <v>58</v>
      </c>
      <c r="B60" s="7">
        <v>2023</v>
      </c>
      <c r="C60" s="3" t="s">
        <v>16</v>
      </c>
      <c r="D60" s="3" t="s">
        <v>17</v>
      </c>
      <c r="E60" s="3" t="s">
        <v>21</v>
      </c>
      <c r="F60" s="7">
        <v>202334610227</v>
      </c>
      <c r="G60" s="3" t="s">
        <v>19</v>
      </c>
      <c r="H60" s="7">
        <v>3.83</v>
      </c>
      <c r="I60" s="7">
        <v>71</v>
      </c>
      <c r="J60" s="7">
        <v>0</v>
      </c>
      <c r="K60" s="7">
        <v>422</v>
      </c>
      <c r="L60" s="7">
        <v>0</v>
      </c>
      <c r="M60" t="str">
        <f>IF(COUNTIF(体测成绩!$A$2:$A$530,$F60&amp;"")=0,"",IF(VLOOKUP($F60&amp;"",体测成绩!$A$2:$B$530,2,FALSE)="免测",80,VLOOKUP($F60&amp;"",体测成绩!$A$2:$B$530,2,FALSE)))</f>
        <v/>
      </c>
      <c r="N60" t="str">
        <f>IF(OR(IFERROR(VALUE(M60)&lt;80,FALSE),COUNTIF(缓考名单!$A$2:$A$49,$F60&amp;"")&gt;0,COUNTIF(缓考名单!$B$2:$B$49,#REF!)&gt;0,IFERROR(VLOOKUP($F60&amp;"",学年成绩!$A$2:$B$462,2,FALSE)&lt;&gt;"100%",FALSE)),"是","")</f>
        <v/>
      </c>
    </row>
    <row r="61" ht="35" hidden="1" customHeight="1" spans="1:14">
      <c r="A61" s="7">
        <v>59</v>
      </c>
      <c r="B61" s="7">
        <v>2023</v>
      </c>
      <c r="C61" s="3" t="s">
        <v>16</v>
      </c>
      <c r="D61" s="3" t="s">
        <v>17</v>
      </c>
      <c r="E61" s="3" t="s">
        <v>21</v>
      </c>
      <c r="F61" s="7">
        <v>202334610202</v>
      </c>
      <c r="G61" s="3" t="s">
        <v>19</v>
      </c>
      <c r="H61" s="7">
        <v>2.85</v>
      </c>
      <c r="I61" s="7">
        <v>144</v>
      </c>
      <c r="J61" s="7">
        <v>0</v>
      </c>
      <c r="K61" s="7">
        <v>422</v>
      </c>
      <c r="L61" s="7">
        <v>0</v>
      </c>
      <c r="M61" t="str">
        <f>IF(COUNTIF(体测成绩!$A$2:$A$530,$F61&amp;"")=0,"",IF(VLOOKUP($F61&amp;"",体测成绩!$A$2:$B$530,2,FALSE)="免测",80,VLOOKUP($F61&amp;"",体测成绩!$A$2:$B$530,2,FALSE)))</f>
        <v/>
      </c>
      <c r="N61" t="str">
        <f>IF(OR(IFERROR(VALUE(M61)&lt;80,FALSE),COUNTIF(缓考名单!$A$2:$A$49,$F61&amp;"")&gt;0,COUNTIF(缓考名单!$B$2:$B$49,#REF!)&gt;0,IFERROR(VLOOKUP($F61&amp;"",学年成绩!$A$2:$B$462,2,FALSE)&lt;&gt;"100%",FALSE)),"是","")</f>
        <v/>
      </c>
    </row>
    <row r="62" ht="35" hidden="1" customHeight="1" spans="1:14">
      <c r="A62" s="7">
        <v>60</v>
      </c>
      <c r="B62" s="7">
        <v>2023</v>
      </c>
      <c r="C62" s="3" t="s">
        <v>16</v>
      </c>
      <c r="D62" s="3" t="s">
        <v>17</v>
      </c>
      <c r="E62" s="3" t="s">
        <v>21</v>
      </c>
      <c r="F62" s="7">
        <v>202334610201</v>
      </c>
      <c r="G62" s="3" t="s">
        <v>20</v>
      </c>
      <c r="H62" s="7">
        <v>4.34</v>
      </c>
      <c r="I62" s="7">
        <v>14</v>
      </c>
      <c r="J62" s="7">
        <v>0</v>
      </c>
      <c r="K62" s="7">
        <v>422</v>
      </c>
      <c r="L62" s="7">
        <v>0</v>
      </c>
      <c r="M62" t="str">
        <f>IF(COUNTIF(体测成绩!$A$2:$A$530,$F62&amp;"")=0,"",IF(VLOOKUP($F62&amp;"",体测成绩!$A$2:$B$530,2,FALSE)="免测",80,VLOOKUP($F62&amp;"",体测成绩!$A$2:$B$530,2,FALSE)))</f>
        <v/>
      </c>
      <c r="N62" t="str">
        <f>IF(OR(IFERROR(VALUE(M62)&lt;80,FALSE),COUNTIF(缓考名单!$A$2:$A$49,$F62&amp;"")&gt;0,COUNTIF(缓考名单!$B$2:$B$49,#REF!)&gt;0,IFERROR(VLOOKUP($F62&amp;"",学年成绩!$A$2:$B$462,2,FALSE)&lt;&gt;"100%",FALSE)),"是","")</f>
        <v/>
      </c>
    </row>
    <row r="63" ht="35" hidden="1" customHeight="1" spans="1:14">
      <c r="A63" s="7">
        <v>61</v>
      </c>
      <c r="B63" s="7">
        <v>2023</v>
      </c>
      <c r="C63" s="3" t="s">
        <v>16</v>
      </c>
      <c r="D63" s="3" t="s">
        <v>17</v>
      </c>
      <c r="E63" s="3" t="s">
        <v>21</v>
      </c>
      <c r="F63" s="7">
        <v>202334610203</v>
      </c>
      <c r="G63" s="3" t="s">
        <v>19</v>
      </c>
      <c r="H63" s="7">
        <v>3.42</v>
      </c>
      <c r="I63" s="7">
        <v>117</v>
      </c>
      <c r="J63" s="7">
        <v>0</v>
      </c>
      <c r="K63" s="7">
        <v>422</v>
      </c>
      <c r="L63" s="7">
        <v>0</v>
      </c>
      <c r="M63" t="str">
        <f>IF(COUNTIF(体测成绩!$A$2:$A$530,$F63&amp;"")=0,"",IF(VLOOKUP($F63&amp;"",体测成绩!$A$2:$B$530,2,FALSE)="免测",80,VLOOKUP($F63&amp;"",体测成绩!$A$2:$B$530,2,FALSE)))</f>
        <v/>
      </c>
      <c r="N63" t="str">
        <f>IF(OR(IFERROR(VALUE(M63)&lt;80,FALSE),COUNTIF(缓考名单!$A$2:$A$49,$F63&amp;"")&gt;0,COUNTIF(缓考名单!$B$2:$B$49,#REF!)&gt;0,IFERROR(VLOOKUP($F63&amp;"",学年成绩!$A$2:$B$462,2,FALSE)&lt;&gt;"100%",FALSE)),"是","")</f>
        <v/>
      </c>
    </row>
    <row r="64" ht="35" hidden="1" customHeight="1" spans="1:14">
      <c r="A64" s="7">
        <v>62</v>
      </c>
      <c r="B64" s="7">
        <v>2023</v>
      </c>
      <c r="C64" s="3" t="s">
        <v>16</v>
      </c>
      <c r="D64" s="3" t="s">
        <v>17</v>
      </c>
      <c r="E64" s="3" t="s">
        <v>21</v>
      </c>
      <c r="F64" s="7">
        <v>202334610206</v>
      </c>
      <c r="G64" s="3" t="s">
        <v>19</v>
      </c>
      <c r="H64" s="7">
        <v>3.88</v>
      </c>
      <c r="I64" s="7">
        <v>66</v>
      </c>
      <c r="J64" s="7">
        <v>0</v>
      </c>
      <c r="K64" s="7">
        <v>422</v>
      </c>
      <c r="L64" s="7">
        <v>0</v>
      </c>
      <c r="M64" t="str">
        <f>IF(COUNTIF(体测成绩!$A$2:$A$530,$F64&amp;"")=0,"",IF(VLOOKUP($F64&amp;"",体测成绩!$A$2:$B$530,2,FALSE)="免测",80,VLOOKUP($F64&amp;"",体测成绩!$A$2:$B$530,2,FALSE)))</f>
        <v/>
      </c>
      <c r="N64" t="str">
        <f>IF(OR(IFERROR(VALUE(M64)&lt;80,FALSE),COUNTIF(缓考名单!$A$2:$A$49,$F64&amp;"")&gt;0,COUNTIF(缓考名单!$B$2:$B$49,#REF!)&gt;0,IFERROR(VLOOKUP($F64&amp;"",学年成绩!$A$2:$B$462,2,FALSE)&lt;&gt;"100%",FALSE)),"是","")</f>
        <v/>
      </c>
    </row>
    <row r="65" ht="35" hidden="1" customHeight="1" spans="1:14">
      <c r="A65" s="7">
        <v>63</v>
      </c>
      <c r="B65" s="7">
        <v>2023</v>
      </c>
      <c r="C65" s="3" t="s">
        <v>16</v>
      </c>
      <c r="D65" s="3" t="s">
        <v>17</v>
      </c>
      <c r="E65" s="3" t="s">
        <v>21</v>
      </c>
      <c r="F65" s="7">
        <v>202334610207</v>
      </c>
      <c r="G65" s="3" t="s">
        <v>19</v>
      </c>
      <c r="H65" s="7">
        <v>2.27</v>
      </c>
      <c r="I65" s="7">
        <v>162</v>
      </c>
      <c r="J65" s="7">
        <v>0</v>
      </c>
      <c r="K65" s="7">
        <v>422</v>
      </c>
      <c r="L65" s="7">
        <v>0</v>
      </c>
      <c r="M65" t="str">
        <f>IF(COUNTIF(体测成绩!$A$2:$A$530,$F65&amp;"")=0,"",IF(VLOOKUP($F65&amp;"",体测成绩!$A$2:$B$530,2,FALSE)="免测",80,VLOOKUP($F65&amp;"",体测成绩!$A$2:$B$530,2,FALSE)))</f>
        <v/>
      </c>
      <c r="N65" t="str">
        <f>IF(OR(IFERROR(VALUE(M65)&lt;80,FALSE),COUNTIF(缓考名单!$A$2:$A$49,$F65&amp;"")&gt;0,COUNTIF(缓考名单!$B$2:$B$49,#REF!)&gt;0,IFERROR(VLOOKUP($F65&amp;"",学年成绩!$A$2:$B$462,2,FALSE)&lt;&gt;"100%",FALSE)),"是","")</f>
        <v/>
      </c>
    </row>
    <row r="66" ht="35" hidden="1" customHeight="1" spans="1:14">
      <c r="A66" s="7">
        <v>64</v>
      </c>
      <c r="B66" s="7">
        <v>2023</v>
      </c>
      <c r="C66" s="3" t="s">
        <v>16</v>
      </c>
      <c r="D66" s="3" t="s">
        <v>17</v>
      </c>
      <c r="E66" s="3" t="s">
        <v>21</v>
      </c>
      <c r="F66" s="7">
        <v>202334610205</v>
      </c>
      <c r="G66" s="3" t="s">
        <v>20</v>
      </c>
      <c r="H66" s="7">
        <v>3.83</v>
      </c>
      <c r="I66" s="7">
        <v>73</v>
      </c>
      <c r="J66" s="7">
        <v>0</v>
      </c>
      <c r="K66" s="7">
        <v>422</v>
      </c>
      <c r="L66" s="7">
        <v>0</v>
      </c>
      <c r="M66" t="str">
        <f>IF(COUNTIF(体测成绩!$A$2:$A$530,$F66&amp;"")=0,"",IF(VLOOKUP($F66&amp;"",体测成绩!$A$2:$B$530,2,FALSE)="免测",80,VLOOKUP($F66&amp;"",体测成绩!$A$2:$B$530,2,FALSE)))</f>
        <v/>
      </c>
      <c r="N66" t="str">
        <f>IF(OR(IFERROR(VALUE(M66)&lt;80,FALSE),COUNTIF(缓考名单!$A$2:$A$49,$F66&amp;"")&gt;0,COUNTIF(缓考名单!$B$2:$B$49,#REF!)&gt;0,IFERROR(VLOOKUP($F66&amp;"",学年成绩!$A$2:$B$462,2,FALSE)&lt;&gt;"100%",FALSE)),"是","")</f>
        <v/>
      </c>
    </row>
    <row r="67" ht="35" hidden="1" customHeight="1" spans="1:14">
      <c r="A67" s="7">
        <v>65</v>
      </c>
      <c r="B67" s="7">
        <v>2023</v>
      </c>
      <c r="C67" s="3" t="s">
        <v>16</v>
      </c>
      <c r="D67" s="3" t="s">
        <v>17</v>
      </c>
      <c r="E67" s="3" t="s">
        <v>22</v>
      </c>
      <c r="F67" s="7">
        <v>202334610326</v>
      </c>
      <c r="G67" s="3" t="s">
        <v>19</v>
      </c>
      <c r="H67" s="7">
        <v>3.62</v>
      </c>
      <c r="I67" s="7">
        <v>93</v>
      </c>
      <c r="J67" s="7">
        <v>51.25</v>
      </c>
      <c r="K67" s="7">
        <v>187</v>
      </c>
      <c r="L67" s="7">
        <v>0</v>
      </c>
      <c r="M67" t="str">
        <f>IF(COUNTIF(体测成绩!$A$2:$A$530,$F67&amp;"")=0,"",IF(VLOOKUP($F67&amp;"",体测成绩!$A$2:$B$530,2,FALSE)="免测",80,VLOOKUP($F67&amp;"",体测成绩!$A$2:$B$530,2,FALSE)))</f>
        <v/>
      </c>
      <c r="N67" t="str">
        <f>IF(OR(IFERROR(VALUE(M67)&lt;80,FALSE),COUNTIF(缓考名单!$A$2:$A$49,$F67&amp;"")&gt;0,COUNTIF(缓考名单!$B$2:$B$49,#REF!)&gt;0,IFERROR(VLOOKUP($F67&amp;"",学年成绩!$A$2:$B$462,2,FALSE)&lt;&gt;"100%",FALSE)),"是","")</f>
        <v/>
      </c>
    </row>
    <row r="68" ht="35" hidden="1" customHeight="1" spans="1:14">
      <c r="A68" s="7">
        <v>66</v>
      </c>
      <c r="B68" s="7">
        <v>2023</v>
      </c>
      <c r="C68" s="3" t="s">
        <v>16</v>
      </c>
      <c r="D68" s="3" t="s">
        <v>17</v>
      </c>
      <c r="E68" s="3" t="s">
        <v>22</v>
      </c>
      <c r="F68" s="7">
        <v>202334610308</v>
      </c>
      <c r="G68" s="3" t="s">
        <v>19</v>
      </c>
      <c r="H68" s="7">
        <v>2.06</v>
      </c>
      <c r="I68" s="7">
        <v>165</v>
      </c>
      <c r="J68" s="7">
        <v>31.73</v>
      </c>
      <c r="K68" s="7">
        <v>224</v>
      </c>
      <c r="L68" s="7">
        <v>0</v>
      </c>
      <c r="M68" t="str">
        <f>IF(COUNTIF(体测成绩!$A$2:$A$530,$F68&amp;"")=0,"",IF(VLOOKUP($F68&amp;"",体测成绩!$A$2:$B$530,2,FALSE)="免测",80,VLOOKUP($F68&amp;"",体测成绩!$A$2:$B$530,2,FALSE)))</f>
        <v/>
      </c>
      <c r="N68" t="str">
        <f>IF(OR(IFERROR(VALUE(M68)&lt;80,FALSE),COUNTIF(缓考名单!$A$2:$A$49,$F68&amp;"")&gt;0,COUNTIF(缓考名单!$B$2:$B$49,#REF!)&gt;0,IFERROR(VLOOKUP($F68&amp;"",学年成绩!$A$2:$B$462,2,FALSE)&lt;&gt;"100%",FALSE)),"是","")</f>
        <v/>
      </c>
    </row>
    <row r="69" ht="35" hidden="1" customHeight="1" spans="1:14">
      <c r="A69" s="7">
        <v>67</v>
      </c>
      <c r="B69" s="7">
        <v>2023</v>
      </c>
      <c r="C69" s="3" t="s">
        <v>16</v>
      </c>
      <c r="D69" s="3" t="s">
        <v>17</v>
      </c>
      <c r="E69" s="3" t="s">
        <v>22</v>
      </c>
      <c r="F69" s="7">
        <v>202334610306</v>
      </c>
      <c r="G69" s="3" t="s">
        <v>19</v>
      </c>
      <c r="H69" s="7">
        <v>3.88</v>
      </c>
      <c r="I69" s="7">
        <v>65</v>
      </c>
      <c r="J69" s="7">
        <v>53.97</v>
      </c>
      <c r="K69" s="7">
        <v>172</v>
      </c>
      <c r="L69" s="7">
        <v>0</v>
      </c>
      <c r="M69" t="str">
        <f>IF(COUNTIF(体测成绩!$A$2:$A$530,$F69&amp;"")=0,"",IF(VLOOKUP($F69&amp;"",体测成绩!$A$2:$B$530,2,FALSE)="免测",80,VLOOKUP($F69&amp;"",体测成绩!$A$2:$B$530,2,FALSE)))</f>
        <v/>
      </c>
      <c r="N69" t="str">
        <f>IF(OR(IFERROR(VALUE(M69)&lt;80,FALSE),COUNTIF(缓考名单!$A$2:$A$49,$F69&amp;"")&gt;0,COUNTIF(缓考名单!$B$2:$B$49,#REF!)&gt;0,IFERROR(VLOOKUP($F69&amp;"",学年成绩!$A$2:$B$462,2,FALSE)&lt;&gt;"100%",FALSE)),"是","")</f>
        <v/>
      </c>
    </row>
    <row r="70" ht="35" hidden="1" customHeight="1" spans="1:14">
      <c r="A70" s="7">
        <v>68</v>
      </c>
      <c r="B70" s="7">
        <v>2023</v>
      </c>
      <c r="C70" s="3" t="s">
        <v>16</v>
      </c>
      <c r="D70" s="3" t="s">
        <v>17</v>
      </c>
      <c r="E70" s="3" t="s">
        <v>22</v>
      </c>
      <c r="F70" s="7">
        <v>202334610318</v>
      </c>
      <c r="G70" s="3" t="s">
        <v>19</v>
      </c>
      <c r="H70" s="7">
        <v>3.88</v>
      </c>
      <c r="I70" s="7">
        <v>64</v>
      </c>
      <c r="J70" s="7">
        <v>54.85</v>
      </c>
      <c r="K70" s="7">
        <v>166</v>
      </c>
      <c r="L70" s="7">
        <v>0</v>
      </c>
      <c r="M70" t="str">
        <f>IF(COUNTIF(体测成绩!$A$2:$A$530,$F70&amp;"")=0,"",IF(VLOOKUP($F70&amp;"",体测成绩!$A$2:$B$530,2,FALSE)="免测",80,VLOOKUP($F70&amp;"",体测成绩!$A$2:$B$530,2,FALSE)))</f>
        <v/>
      </c>
      <c r="N70" t="str">
        <f>IF(OR(IFERROR(VALUE(M70)&lt;80,FALSE),COUNTIF(缓考名单!$A$2:$A$49,$F70&amp;"")&gt;0,COUNTIF(缓考名单!$B$2:$B$49,#REF!)&gt;0,IFERROR(VLOOKUP($F70&amp;"",学年成绩!$A$2:$B$462,2,FALSE)&lt;&gt;"100%",FALSE)),"是","")</f>
        <v/>
      </c>
    </row>
    <row r="71" ht="35" hidden="1" customHeight="1" spans="1:14">
      <c r="A71" s="7">
        <v>69</v>
      </c>
      <c r="B71" s="7">
        <v>2023</v>
      </c>
      <c r="C71" s="3" t="s">
        <v>16</v>
      </c>
      <c r="D71" s="3" t="s">
        <v>17</v>
      </c>
      <c r="E71" s="3" t="s">
        <v>22</v>
      </c>
      <c r="F71" s="7">
        <v>202334610322</v>
      </c>
      <c r="G71" s="3" t="s">
        <v>20</v>
      </c>
      <c r="H71" s="7">
        <v>3.56</v>
      </c>
      <c r="I71" s="7">
        <v>102</v>
      </c>
      <c r="J71" s="7">
        <v>50.59</v>
      </c>
      <c r="K71" s="7">
        <v>190</v>
      </c>
      <c r="L71" s="7">
        <v>0</v>
      </c>
      <c r="M71" t="str">
        <f>IF(COUNTIF(体测成绩!$A$2:$A$530,$F71&amp;"")=0,"",IF(VLOOKUP($F71&amp;"",体测成绩!$A$2:$B$530,2,FALSE)="免测",80,VLOOKUP($F71&amp;"",体测成绩!$A$2:$B$530,2,FALSE)))</f>
        <v/>
      </c>
      <c r="N71" t="str">
        <f>IF(OR(IFERROR(VALUE(M71)&lt;80,FALSE),COUNTIF(缓考名单!$A$2:$A$49,$F71&amp;"")&gt;0,COUNTIF(缓考名单!$B$2:$B$49,#REF!)&gt;0,IFERROR(VLOOKUP($F71&amp;"",学年成绩!$A$2:$B$462,2,FALSE)&lt;&gt;"100%",FALSE)),"是","")</f>
        <v/>
      </c>
    </row>
    <row r="72" ht="35" hidden="1" customHeight="1" spans="1:14">
      <c r="A72" s="7">
        <v>70</v>
      </c>
      <c r="B72" s="7">
        <v>2023</v>
      </c>
      <c r="C72" s="3" t="s">
        <v>16</v>
      </c>
      <c r="D72" s="3" t="s">
        <v>17</v>
      </c>
      <c r="E72" s="3" t="s">
        <v>22</v>
      </c>
      <c r="F72" s="7">
        <v>202334610321</v>
      </c>
      <c r="G72" s="3" t="s">
        <v>20</v>
      </c>
      <c r="H72" s="7">
        <v>3.89</v>
      </c>
      <c r="I72" s="7">
        <v>62</v>
      </c>
      <c r="J72" s="7">
        <v>54.24</v>
      </c>
      <c r="K72" s="7">
        <v>171</v>
      </c>
      <c r="L72" s="7">
        <v>0</v>
      </c>
      <c r="M72" t="str">
        <f>IF(COUNTIF(体测成绩!$A$2:$A$530,$F72&amp;"")=0,"",IF(VLOOKUP($F72&amp;"",体测成绩!$A$2:$B$530,2,FALSE)="免测",80,VLOOKUP($F72&amp;"",体测成绩!$A$2:$B$530,2,FALSE)))</f>
        <v/>
      </c>
      <c r="N72" t="str">
        <f>IF(OR(IFERROR(VALUE(M72)&lt;80,FALSE),COUNTIF(缓考名单!$A$2:$A$49,$F72&amp;"")&gt;0,COUNTIF(缓考名单!$B$2:$B$49,#REF!)&gt;0,IFERROR(VLOOKUP($F72&amp;"",学年成绩!$A$2:$B$462,2,FALSE)&lt;&gt;"100%",FALSE)),"是","")</f>
        <v/>
      </c>
    </row>
    <row r="73" ht="35" hidden="1" customHeight="1" spans="1:14">
      <c r="A73" s="7">
        <v>71</v>
      </c>
      <c r="B73" s="7">
        <v>2023</v>
      </c>
      <c r="C73" s="3" t="s">
        <v>16</v>
      </c>
      <c r="D73" s="3" t="s">
        <v>17</v>
      </c>
      <c r="E73" s="3" t="s">
        <v>22</v>
      </c>
      <c r="F73" s="7">
        <v>202334610331</v>
      </c>
      <c r="G73" s="3" t="s">
        <v>20</v>
      </c>
      <c r="H73" s="7">
        <v>3.78</v>
      </c>
      <c r="I73" s="7">
        <v>80</v>
      </c>
      <c r="J73" s="7">
        <v>53.1</v>
      </c>
      <c r="K73" s="7">
        <v>175</v>
      </c>
      <c r="L73" s="7">
        <v>0</v>
      </c>
      <c r="M73" t="str">
        <f>IF(COUNTIF(体测成绩!$A$2:$A$530,$F73&amp;"")=0,"",IF(VLOOKUP($F73&amp;"",体测成绩!$A$2:$B$530,2,FALSE)="免测",80,VLOOKUP($F73&amp;"",体测成绩!$A$2:$B$530,2,FALSE)))</f>
        <v/>
      </c>
      <c r="N73" t="str">
        <f>IF(OR(IFERROR(VALUE(M73)&lt;80,FALSE),COUNTIF(缓考名单!$A$2:$A$49,$F73&amp;"")&gt;0,COUNTIF(缓考名单!$B$2:$B$49,#REF!)&gt;0,IFERROR(VLOOKUP($F73&amp;"",学年成绩!$A$2:$B$462,2,FALSE)&lt;&gt;"100%",FALSE)),"是","")</f>
        <v/>
      </c>
    </row>
    <row r="74" ht="35" hidden="1" customHeight="1" spans="1:14">
      <c r="A74" s="7">
        <v>72</v>
      </c>
      <c r="B74" s="7">
        <v>2023</v>
      </c>
      <c r="C74" s="3" t="s">
        <v>16</v>
      </c>
      <c r="D74" s="3" t="s">
        <v>17</v>
      </c>
      <c r="E74" s="3" t="s">
        <v>22</v>
      </c>
      <c r="F74" s="7">
        <v>202334610316</v>
      </c>
      <c r="G74" s="3" t="s">
        <v>19</v>
      </c>
      <c r="H74" s="7">
        <v>3.7</v>
      </c>
      <c r="I74" s="7">
        <v>87</v>
      </c>
      <c r="J74" s="7">
        <v>52.74</v>
      </c>
      <c r="K74" s="7">
        <v>176</v>
      </c>
      <c r="L74" s="7">
        <v>0</v>
      </c>
      <c r="M74" t="str">
        <f>IF(COUNTIF(体测成绩!$A$2:$A$530,$F74&amp;"")=0,"",IF(VLOOKUP($F74&amp;"",体测成绩!$A$2:$B$530,2,FALSE)="免测",80,VLOOKUP($F74&amp;"",体测成绩!$A$2:$B$530,2,FALSE)))</f>
        <v/>
      </c>
      <c r="N74" t="str">
        <f>IF(OR(IFERROR(VALUE(M74)&lt;80,FALSE),COUNTIF(缓考名单!$A$2:$A$49,$F74&amp;"")&gt;0,COUNTIF(缓考名单!$B$2:$B$49,#REF!)&gt;0,IFERROR(VLOOKUP($F74&amp;"",学年成绩!$A$2:$B$462,2,FALSE)&lt;&gt;"100%",FALSE)),"是","")</f>
        <v/>
      </c>
    </row>
    <row r="75" ht="35" hidden="1" customHeight="1" spans="1:14">
      <c r="A75" s="7">
        <v>73</v>
      </c>
      <c r="B75" s="7">
        <v>2023</v>
      </c>
      <c r="C75" s="3" t="s">
        <v>16</v>
      </c>
      <c r="D75" s="3" t="s">
        <v>17</v>
      </c>
      <c r="E75" s="3" t="s">
        <v>22</v>
      </c>
      <c r="F75" s="7">
        <v>202334610329</v>
      </c>
      <c r="G75" s="3" t="s">
        <v>19</v>
      </c>
      <c r="H75" s="7">
        <v>3.63</v>
      </c>
      <c r="I75" s="7">
        <v>91</v>
      </c>
      <c r="J75" s="7">
        <v>52.31</v>
      </c>
      <c r="K75" s="7">
        <v>178</v>
      </c>
      <c r="L75" s="7">
        <v>0</v>
      </c>
      <c r="M75" t="str">
        <f>IF(COUNTIF(体测成绩!$A$2:$A$530,$F75&amp;"")=0,"",IF(VLOOKUP($F75&amp;"",体测成绩!$A$2:$B$530,2,FALSE)="免测",80,VLOOKUP($F75&amp;"",体测成绩!$A$2:$B$530,2,FALSE)))</f>
        <v/>
      </c>
      <c r="N75" t="str">
        <f>IF(OR(IFERROR(VALUE(M75)&lt;80,FALSE),COUNTIF(缓考名单!$A$2:$A$49,$F75&amp;"")&gt;0,COUNTIF(缓考名单!$B$2:$B$49,#REF!)&gt;0,IFERROR(VLOOKUP($F75&amp;"",学年成绩!$A$2:$B$462,2,FALSE)&lt;&gt;"100%",FALSE)),"是","")</f>
        <v/>
      </c>
    </row>
    <row r="76" ht="35" hidden="1" customHeight="1" spans="1:14">
      <c r="A76" s="7">
        <v>74</v>
      </c>
      <c r="B76" s="7">
        <v>2023</v>
      </c>
      <c r="C76" s="3" t="s">
        <v>16</v>
      </c>
      <c r="D76" s="3" t="s">
        <v>17</v>
      </c>
      <c r="E76" s="3" t="s">
        <v>22</v>
      </c>
      <c r="F76" s="7">
        <v>202334610328</v>
      </c>
      <c r="G76" s="3" t="s">
        <v>19</v>
      </c>
      <c r="H76" s="7">
        <v>3.63</v>
      </c>
      <c r="I76" s="7">
        <v>92</v>
      </c>
      <c r="J76" s="7">
        <v>51.44</v>
      </c>
      <c r="K76" s="7">
        <v>183</v>
      </c>
      <c r="L76" s="7">
        <v>0</v>
      </c>
      <c r="M76" t="str">
        <f>IF(COUNTIF(体测成绩!$A$2:$A$530,$F76&amp;"")=0,"",IF(VLOOKUP($F76&amp;"",体测成绩!$A$2:$B$530,2,FALSE)="免测",80,VLOOKUP($F76&amp;"",体测成绩!$A$2:$B$530,2,FALSE)))</f>
        <v/>
      </c>
      <c r="N76" t="str">
        <f>IF(OR(IFERROR(VALUE(M76)&lt;80,FALSE),COUNTIF(缓考名单!$A$2:$A$49,$F76&amp;"")&gt;0,COUNTIF(缓考名单!$B$2:$B$49,#REF!)&gt;0,IFERROR(VLOOKUP($F76&amp;"",学年成绩!$A$2:$B$462,2,FALSE)&lt;&gt;"100%",FALSE)),"是","")</f>
        <v/>
      </c>
    </row>
    <row r="77" ht="35" hidden="1" customHeight="1" spans="1:14">
      <c r="A77" s="7">
        <v>75</v>
      </c>
      <c r="B77" s="7">
        <v>2023</v>
      </c>
      <c r="C77" s="3" t="s">
        <v>16</v>
      </c>
      <c r="D77" s="3" t="s">
        <v>17</v>
      </c>
      <c r="E77" s="3" t="s">
        <v>22</v>
      </c>
      <c r="F77" s="7">
        <v>202333510228</v>
      </c>
      <c r="G77" s="3" t="s">
        <v>19</v>
      </c>
      <c r="H77" s="7">
        <v>2.61</v>
      </c>
      <c r="I77" s="7">
        <v>154</v>
      </c>
      <c r="J77" s="7">
        <v>38.28</v>
      </c>
      <c r="K77" s="7">
        <v>214</v>
      </c>
      <c r="L77" s="7">
        <v>0</v>
      </c>
      <c r="M77" t="str">
        <f>IF(COUNTIF(体测成绩!$A$2:$A$530,$F77&amp;"")=0,"",IF(VLOOKUP($F77&amp;"",体测成绩!$A$2:$B$530,2,FALSE)="免测",80,VLOOKUP($F77&amp;"",体测成绩!$A$2:$B$530,2,FALSE)))</f>
        <v/>
      </c>
      <c r="N77" t="str">
        <f>IF(OR(IFERROR(VALUE(M77)&lt;80,FALSE),COUNTIF(缓考名单!$A$2:$A$49,$F77&amp;"")&gt;0,COUNTIF(缓考名单!$B$2:$B$49,#REF!)&gt;0,IFERROR(VLOOKUP($F77&amp;"",学年成绩!$A$2:$B$462,2,FALSE)&lt;&gt;"100%",FALSE)),"是","")</f>
        <v/>
      </c>
    </row>
    <row r="78" ht="35" hidden="1" customHeight="1" spans="1:14">
      <c r="A78" s="7">
        <v>76</v>
      </c>
      <c r="B78" s="7">
        <v>2023</v>
      </c>
      <c r="C78" s="3" t="s">
        <v>16</v>
      </c>
      <c r="D78" s="3" t="s">
        <v>17</v>
      </c>
      <c r="E78" s="3" t="s">
        <v>22</v>
      </c>
      <c r="F78" s="7">
        <v>202334610330</v>
      </c>
      <c r="G78" s="3" t="s">
        <v>20</v>
      </c>
      <c r="H78" s="7">
        <v>3.92</v>
      </c>
      <c r="I78" s="7">
        <v>59</v>
      </c>
      <c r="J78" s="7">
        <v>54.8</v>
      </c>
      <c r="K78" s="7">
        <v>168</v>
      </c>
      <c r="L78" s="7">
        <v>0</v>
      </c>
      <c r="M78" t="str">
        <f>IF(COUNTIF(体测成绩!$A$2:$A$530,$F78&amp;"")=0,"",IF(VLOOKUP($F78&amp;"",体测成绩!$A$2:$B$530,2,FALSE)="免测",80,VLOOKUP($F78&amp;"",体测成绩!$A$2:$B$530,2,FALSE)))</f>
        <v/>
      </c>
      <c r="N78" t="str">
        <f>IF(OR(IFERROR(VALUE(M78)&lt;80,FALSE),COUNTIF(缓考名单!$A$2:$A$49,$F78&amp;"")&gt;0,COUNTIF(缓考名单!$B$2:$B$49,#REF!)&gt;0,IFERROR(VLOOKUP($F78&amp;"",学年成绩!$A$2:$B$462,2,FALSE)&lt;&gt;"100%",FALSE)),"是","")</f>
        <v/>
      </c>
    </row>
    <row r="79" ht="35" hidden="1" customHeight="1" spans="1:14">
      <c r="A79" s="7">
        <v>77</v>
      </c>
      <c r="B79" s="7">
        <v>2023</v>
      </c>
      <c r="C79" s="3" t="s">
        <v>16</v>
      </c>
      <c r="D79" s="3" t="s">
        <v>17</v>
      </c>
      <c r="E79" s="3" t="s">
        <v>22</v>
      </c>
      <c r="F79" s="7">
        <v>202334610313</v>
      </c>
      <c r="G79" s="3" t="s">
        <v>20</v>
      </c>
      <c r="H79" s="7">
        <v>3.79</v>
      </c>
      <c r="I79" s="7">
        <v>78</v>
      </c>
      <c r="J79" s="7">
        <v>53.17</v>
      </c>
      <c r="K79" s="7">
        <v>174</v>
      </c>
      <c r="L79" s="7">
        <v>0</v>
      </c>
      <c r="M79" t="str">
        <f>IF(COUNTIF(体测成绩!$A$2:$A$530,$F79&amp;"")=0,"",IF(VLOOKUP($F79&amp;"",体测成绩!$A$2:$B$530,2,FALSE)="免测",80,VLOOKUP($F79&amp;"",体测成绩!$A$2:$B$530,2,FALSE)))</f>
        <v/>
      </c>
      <c r="N79" t="str">
        <f>IF(OR(IFERROR(VALUE(M79)&lt;80,FALSE),COUNTIF(缓考名单!$A$2:$A$49,$F79&amp;"")&gt;0,COUNTIF(缓考名单!$B$2:$B$49,#REF!)&gt;0,IFERROR(VLOOKUP($F79&amp;"",学年成绩!$A$2:$B$462,2,FALSE)&lt;&gt;"100%",FALSE)),"是","")</f>
        <v/>
      </c>
    </row>
    <row r="80" ht="35" hidden="1" customHeight="1" spans="1:14">
      <c r="A80" s="7">
        <v>78</v>
      </c>
      <c r="B80" s="7">
        <v>2023</v>
      </c>
      <c r="C80" s="3" t="s">
        <v>16</v>
      </c>
      <c r="D80" s="3" t="s">
        <v>17</v>
      </c>
      <c r="E80" s="3" t="s">
        <v>22</v>
      </c>
      <c r="F80" s="7">
        <v>202314110205</v>
      </c>
      <c r="G80" s="3" t="s">
        <v>20</v>
      </c>
      <c r="H80" s="7">
        <v>4.21</v>
      </c>
      <c r="I80" s="7">
        <v>24</v>
      </c>
      <c r="J80" s="7">
        <v>68.33</v>
      </c>
      <c r="K80" s="7">
        <v>89</v>
      </c>
      <c r="L80" s="7">
        <v>0</v>
      </c>
      <c r="M80" t="str">
        <f>IF(COUNTIF(体测成绩!$A$2:$A$530,$F80&amp;"")=0,"",IF(VLOOKUP($F80&amp;"",体测成绩!$A$2:$B$530,2,FALSE)="免测",80,VLOOKUP($F80&amp;"",体测成绩!$A$2:$B$530,2,FALSE)))</f>
        <v/>
      </c>
      <c r="N80" t="str">
        <f>IF(OR(IFERROR(VALUE(M80)&lt;80,FALSE),COUNTIF(缓考名单!$A$2:$A$49,$F80&amp;"")&gt;0,COUNTIF(缓考名单!$B$2:$B$49,#REF!)&gt;0,IFERROR(VLOOKUP($F80&amp;"",学年成绩!$A$2:$B$462,2,FALSE)&lt;&gt;"100%",FALSE)),"是","")</f>
        <v/>
      </c>
    </row>
    <row r="81" ht="35" hidden="1" customHeight="1" spans="1:14">
      <c r="A81" s="7">
        <v>79</v>
      </c>
      <c r="B81" s="7">
        <v>2023</v>
      </c>
      <c r="C81" s="3" t="s">
        <v>16</v>
      </c>
      <c r="D81" s="3" t="s">
        <v>17</v>
      </c>
      <c r="E81" s="3" t="s">
        <v>22</v>
      </c>
      <c r="F81" s="7">
        <v>202334610327</v>
      </c>
      <c r="G81" s="3" t="s">
        <v>19</v>
      </c>
      <c r="H81" s="7">
        <v>3.38</v>
      </c>
      <c r="I81" s="7">
        <v>120</v>
      </c>
      <c r="J81" s="7">
        <v>48.37</v>
      </c>
      <c r="K81" s="7">
        <v>197</v>
      </c>
      <c r="L81" s="7">
        <v>0</v>
      </c>
      <c r="M81" t="str">
        <f>IF(COUNTIF(体测成绩!$A$2:$A$530,$F81&amp;"")=0,"",IF(VLOOKUP($F81&amp;"",体测成绩!$A$2:$B$530,2,FALSE)="免测",80,VLOOKUP($F81&amp;"",体测成绩!$A$2:$B$530,2,FALSE)))</f>
        <v/>
      </c>
      <c r="N81" t="str">
        <f>IF(OR(IFERROR(VALUE(M81)&lt;80,FALSE),COUNTIF(缓考名单!$A$2:$A$49,$F81&amp;"")&gt;0,COUNTIF(缓考名单!$B$2:$B$49,#REF!)&gt;0,IFERROR(VLOOKUP($F81&amp;"",学年成绩!$A$2:$B$462,2,FALSE)&lt;&gt;"100%",FALSE)),"是","")</f>
        <v/>
      </c>
    </row>
    <row r="82" ht="35" hidden="1" customHeight="1" spans="1:14">
      <c r="A82" s="7">
        <v>80</v>
      </c>
      <c r="B82" s="7">
        <v>2023</v>
      </c>
      <c r="C82" s="3" t="s">
        <v>16</v>
      </c>
      <c r="D82" s="3" t="s">
        <v>17</v>
      </c>
      <c r="E82" s="3" t="s">
        <v>22</v>
      </c>
      <c r="F82" s="7">
        <v>202334610317</v>
      </c>
      <c r="G82" s="3" t="s">
        <v>19</v>
      </c>
      <c r="H82" s="7">
        <v>3.17</v>
      </c>
      <c r="I82" s="7">
        <v>136</v>
      </c>
      <c r="J82" s="7">
        <v>45.65</v>
      </c>
      <c r="K82" s="7">
        <v>200</v>
      </c>
      <c r="L82" s="7">
        <v>0</v>
      </c>
      <c r="M82" t="str">
        <f>IF(COUNTIF(体测成绩!$A$2:$A$530,$F82&amp;"")=0,"",IF(VLOOKUP($F82&amp;"",体测成绩!$A$2:$B$530,2,FALSE)="免测",80,VLOOKUP($F82&amp;"",体测成绩!$A$2:$B$530,2,FALSE)))</f>
        <v/>
      </c>
      <c r="N82" t="str">
        <f>IF(OR(IFERROR(VALUE(M82)&lt;80,FALSE),COUNTIF(缓考名单!$A$2:$A$49,$F82&amp;"")&gt;0,COUNTIF(缓考名单!$B$2:$B$49,#REF!)&gt;0,IFERROR(VLOOKUP($F82&amp;"",学年成绩!$A$2:$B$462,2,FALSE)&lt;&gt;"100%",FALSE)),"是","")</f>
        <v/>
      </c>
    </row>
    <row r="83" ht="35" hidden="1" customHeight="1" spans="1:14">
      <c r="A83" s="7">
        <v>81</v>
      </c>
      <c r="B83" s="7">
        <v>2023</v>
      </c>
      <c r="C83" s="3" t="s">
        <v>16</v>
      </c>
      <c r="D83" s="3" t="s">
        <v>17</v>
      </c>
      <c r="E83" s="3" t="s">
        <v>22</v>
      </c>
      <c r="F83" s="7">
        <v>202334610315</v>
      </c>
      <c r="G83" s="3" t="s">
        <v>19</v>
      </c>
      <c r="H83" s="7">
        <v>3.05</v>
      </c>
      <c r="I83" s="7">
        <v>141</v>
      </c>
      <c r="J83" s="7">
        <v>44.14</v>
      </c>
      <c r="K83" s="7">
        <v>203</v>
      </c>
      <c r="L83" s="7">
        <v>0</v>
      </c>
      <c r="M83" t="str">
        <f>IF(COUNTIF(体测成绩!$A$2:$A$530,$F83&amp;"")=0,"",IF(VLOOKUP($F83&amp;"",体测成绩!$A$2:$B$530,2,FALSE)="免测",80,VLOOKUP($F83&amp;"",体测成绩!$A$2:$B$530,2,FALSE)))</f>
        <v/>
      </c>
      <c r="N83" t="str">
        <f>IF(OR(IFERROR(VALUE(M83)&lt;80,FALSE),COUNTIF(缓考名单!$A$2:$A$49,$F83&amp;"")&gt;0,COUNTIF(缓考名单!$B$2:$B$49,#REF!)&gt;0,IFERROR(VLOOKUP($F83&amp;"",学年成绩!$A$2:$B$462,2,FALSE)&lt;&gt;"100%",FALSE)),"是","")</f>
        <v/>
      </c>
    </row>
    <row r="84" ht="35" hidden="1" customHeight="1" spans="1:14">
      <c r="A84" s="7">
        <v>82</v>
      </c>
      <c r="B84" s="7">
        <v>2023</v>
      </c>
      <c r="C84" s="3" t="s">
        <v>16</v>
      </c>
      <c r="D84" s="3" t="s">
        <v>17</v>
      </c>
      <c r="E84" s="3" t="s">
        <v>22</v>
      </c>
      <c r="F84" s="7">
        <v>202334610323</v>
      </c>
      <c r="G84" s="3" t="s">
        <v>19</v>
      </c>
      <c r="H84" s="7">
        <v>2.35</v>
      </c>
      <c r="I84" s="7">
        <v>158</v>
      </c>
      <c r="J84" s="7">
        <v>35.72</v>
      </c>
      <c r="K84" s="7">
        <v>218</v>
      </c>
      <c r="L84" s="7">
        <v>0</v>
      </c>
      <c r="M84" t="str">
        <f>IF(COUNTIF(体测成绩!$A$2:$A$530,$F84&amp;"")=0,"",IF(VLOOKUP($F84&amp;"",体测成绩!$A$2:$B$530,2,FALSE)="免测",80,VLOOKUP($F84&amp;"",体测成绩!$A$2:$B$530,2,FALSE)))</f>
        <v/>
      </c>
      <c r="N84" t="str">
        <f>IF(OR(IFERROR(VALUE(M84)&lt;80,FALSE),COUNTIF(缓考名单!$A$2:$A$49,$F84&amp;"")&gt;0,COUNTIF(缓考名单!$B$2:$B$49,#REF!)&gt;0,IFERROR(VLOOKUP($F84&amp;"",学年成绩!$A$2:$B$462,2,FALSE)&lt;&gt;"100%",FALSE)),"是","")</f>
        <v/>
      </c>
    </row>
    <row r="85" ht="35" hidden="1" customHeight="1" spans="1:14">
      <c r="A85" s="7">
        <v>83</v>
      </c>
      <c r="B85" s="7">
        <v>2023</v>
      </c>
      <c r="C85" s="3" t="s">
        <v>16</v>
      </c>
      <c r="D85" s="3" t="s">
        <v>17</v>
      </c>
      <c r="E85" s="3" t="s">
        <v>22</v>
      </c>
      <c r="F85" s="7">
        <v>202334610307</v>
      </c>
      <c r="G85" s="3" t="s">
        <v>19</v>
      </c>
      <c r="H85" s="7">
        <v>3.32</v>
      </c>
      <c r="I85" s="7">
        <v>126</v>
      </c>
      <c r="J85" s="7">
        <v>47.66</v>
      </c>
      <c r="K85" s="7">
        <v>199</v>
      </c>
      <c r="L85" s="7">
        <v>0</v>
      </c>
      <c r="M85" t="str">
        <f>IF(COUNTIF(体测成绩!$A$2:$A$530,$F85&amp;"")=0,"",IF(VLOOKUP($F85&amp;"",体测成绩!$A$2:$B$530,2,FALSE)="免测",80,VLOOKUP($F85&amp;"",体测成绩!$A$2:$B$530,2,FALSE)))</f>
        <v/>
      </c>
      <c r="N85" t="str">
        <f>IF(OR(IFERROR(VALUE(M85)&lt;80,FALSE),COUNTIF(缓考名单!$A$2:$A$49,$F85&amp;"")&gt;0,COUNTIF(缓考名单!$B$2:$B$49,#REF!)&gt;0,IFERROR(VLOOKUP($F85&amp;"",学年成绩!$A$2:$B$462,2,FALSE)&lt;&gt;"100%",FALSE)),"是","")</f>
        <v/>
      </c>
    </row>
    <row r="86" ht="35" hidden="1" customHeight="1" spans="1:14">
      <c r="A86" s="7">
        <v>84</v>
      </c>
      <c r="B86" s="7">
        <v>2023</v>
      </c>
      <c r="C86" s="3" t="s">
        <v>16</v>
      </c>
      <c r="D86" s="3" t="s">
        <v>17</v>
      </c>
      <c r="E86" s="3" t="s">
        <v>22</v>
      </c>
      <c r="F86" s="7">
        <v>202334610325</v>
      </c>
      <c r="G86" s="3" t="s">
        <v>20</v>
      </c>
      <c r="H86" s="7">
        <v>4.24</v>
      </c>
      <c r="I86" s="7">
        <v>23</v>
      </c>
      <c r="J86" s="7">
        <v>72.88</v>
      </c>
      <c r="K86" s="7">
        <v>47</v>
      </c>
      <c r="L86" s="7">
        <v>0</v>
      </c>
      <c r="M86" t="str">
        <f>IF(COUNTIF(体测成绩!$A$2:$A$530,$F86&amp;"")=0,"",IF(VLOOKUP($F86&amp;"",体测成绩!$A$2:$B$530,2,FALSE)="免测",80,VLOOKUP($F86&amp;"",体测成绩!$A$2:$B$530,2,FALSE)))</f>
        <v/>
      </c>
      <c r="N86" t="str">
        <f>IF(OR(IFERROR(VALUE(M86)&lt;80,FALSE),COUNTIF(缓考名单!$A$2:$A$49,$F86&amp;"")&gt;0,COUNTIF(缓考名单!$B$2:$B$49,#REF!)&gt;0,IFERROR(VLOOKUP($F86&amp;"",学年成绩!$A$2:$B$462,2,FALSE)&lt;&gt;"100%",FALSE)),"是","")</f>
        <v/>
      </c>
    </row>
    <row r="87" ht="35" hidden="1" customHeight="1" spans="1:14">
      <c r="A87" s="7">
        <v>85</v>
      </c>
      <c r="B87" s="7">
        <v>2023</v>
      </c>
      <c r="C87" s="3" t="s">
        <v>16</v>
      </c>
      <c r="D87" s="3" t="s">
        <v>17</v>
      </c>
      <c r="E87" s="3" t="s">
        <v>22</v>
      </c>
      <c r="F87" s="7">
        <v>202334610305</v>
      </c>
      <c r="G87" s="3" t="s">
        <v>19</v>
      </c>
      <c r="H87" s="7">
        <v>3.57</v>
      </c>
      <c r="I87" s="7">
        <v>99</v>
      </c>
      <c r="J87" s="7">
        <v>50.97</v>
      </c>
      <c r="K87" s="7">
        <v>188</v>
      </c>
      <c r="L87" s="7">
        <v>0</v>
      </c>
      <c r="M87" t="str">
        <f>IF(COUNTIF(体测成绩!$A$2:$A$530,$F87&amp;"")=0,"",IF(VLOOKUP($F87&amp;"",体测成绩!$A$2:$B$530,2,FALSE)="免测",80,VLOOKUP($F87&amp;"",体测成绩!$A$2:$B$530,2,FALSE)))</f>
        <v/>
      </c>
      <c r="N87" t="str">
        <f>IF(OR(IFERROR(VALUE(M87)&lt;80,FALSE),COUNTIF(缓考名单!$A$2:$A$49,$F87&amp;"")&gt;0,COUNTIF(缓考名单!$B$2:$B$49,#REF!)&gt;0,IFERROR(VLOOKUP($F87&amp;"",学年成绩!$A$2:$B$462,2,FALSE)&lt;&gt;"100%",FALSE)),"是","")</f>
        <v/>
      </c>
    </row>
    <row r="88" ht="35" hidden="1" customHeight="1" spans="1:14">
      <c r="A88" s="7">
        <v>86</v>
      </c>
      <c r="B88" s="7">
        <v>2023</v>
      </c>
      <c r="C88" s="3" t="s">
        <v>16</v>
      </c>
      <c r="D88" s="3" t="s">
        <v>17</v>
      </c>
      <c r="E88" s="3" t="s">
        <v>22</v>
      </c>
      <c r="F88" s="7">
        <v>202334610301</v>
      </c>
      <c r="G88" s="3" t="s">
        <v>19</v>
      </c>
      <c r="H88" s="7">
        <v>2.34</v>
      </c>
      <c r="I88" s="7">
        <v>159</v>
      </c>
      <c r="J88" s="7">
        <v>35.08</v>
      </c>
      <c r="K88" s="7">
        <v>219</v>
      </c>
      <c r="L88" s="7">
        <v>0</v>
      </c>
      <c r="M88" t="str">
        <f>IF(COUNTIF(体测成绩!$A$2:$A$530,$F88&amp;"")=0,"",IF(VLOOKUP($F88&amp;"",体测成绩!$A$2:$B$530,2,FALSE)="免测",80,VLOOKUP($F88&amp;"",体测成绩!$A$2:$B$530,2,FALSE)))</f>
        <v/>
      </c>
      <c r="N88" t="str">
        <f>IF(OR(IFERROR(VALUE(M88)&lt;80,FALSE),COUNTIF(缓考名单!$A$2:$A$49,$F88&amp;"")&gt;0,COUNTIF(缓考名单!$B$2:$B$49,#REF!)&gt;0,IFERROR(VLOOKUP($F88&amp;"",学年成绩!$A$2:$B$462,2,FALSE)&lt;&gt;"100%",FALSE)),"是","")</f>
        <v/>
      </c>
    </row>
    <row r="89" ht="35" hidden="1" customHeight="1" spans="1:14">
      <c r="A89" s="7">
        <v>87</v>
      </c>
      <c r="B89" s="7">
        <v>2023</v>
      </c>
      <c r="C89" s="3" t="s">
        <v>16</v>
      </c>
      <c r="D89" s="3" t="s">
        <v>17</v>
      </c>
      <c r="E89" s="3" t="s">
        <v>22</v>
      </c>
      <c r="F89" s="7">
        <v>202334610303</v>
      </c>
      <c r="G89" s="3" t="s">
        <v>19</v>
      </c>
      <c r="H89" s="7">
        <v>3.81</v>
      </c>
      <c r="I89" s="7">
        <v>77</v>
      </c>
      <c r="J89" s="7">
        <v>53.56</v>
      </c>
      <c r="K89" s="7">
        <v>173</v>
      </c>
      <c r="L89" s="7">
        <v>0</v>
      </c>
      <c r="M89" t="str">
        <f>IF(COUNTIF(体测成绩!$A$2:$A$530,$F89&amp;"")=0,"",IF(VLOOKUP($F89&amp;"",体测成绩!$A$2:$B$530,2,FALSE)="免测",80,VLOOKUP($F89&amp;"",体测成绩!$A$2:$B$530,2,FALSE)))</f>
        <v/>
      </c>
      <c r="N89" t="str">
        <f>IF(OR(IFERROR(VALUE(M89)&lt;80,FALSE),COUNTIF(缓考名单!$A$2:$A$49,$F89&amp;"")&gt;0,COUNTIF(缓考名单!$B$2:$B$49,#REF!)&gt;0,IFERROR(VLOOKUP($F89&amp;"",学年成绩!$A$2:$B$462,2,FALSE)&lt;&gt;"100%",FALSE)),"是","")</f>
        <v/>
      </c>
    </row>
    <row r="90" ht="35" hidden="1" customHeight="1" spans="1:14">
      <c r="A90" s="7">
        <v>88</v>
      </c>
      <c r="B90" s="7">
        <v>2023</v>
      </c>
      <c r="C90" s="3" t="s">
        <v>16</v>
      </c>
      <c r="D90" s="3" t="s">
        <v>17</v>
      </c>
      <c r="E90" s="3" t="s">
        <v>22</v>
      </c>
      <c r="F90" s="7">
        <v>202334610304</v>
      </c>
      <c r="G90" s="3" t="s">
        <v>19</v>
      </c>
      <c r="H90" s="7">
        <v>3.57</v>
      </c>
      <c r="I90" s="7">
        <v>98</v>
      </c>
      <c r="J90" s="7">
        <v>54.87</v>
      </c>
      <c r="K90" s="7">
        <v>165</v>
      </c>
      <c r="L90" s="7">
        <v>0</v>
      </c>
      <c r="M90" t="str">
        <f>IF(COUNTIF(体测成绩!$A$2:$A$530,$F90&amp;"")=0,"",IF(VLOOKUP($F90&amp;"",体测成绩!$A$2:$B$530,2,FALSE)="免测",80,VLOOKUP($F90&amp;"",体测成绩!$A$2:$B$530,2,FALSE)))</f>
        <v/>
      </c>
      <c r="N90" t="str">
        <f>IF(OR(IFERROR(VALUE(M90)&lt;80,FALSE),COUNTIF(缓考名单!$A$2:$A$49,$F90&amp;"")&gt;0,COUNTIF(缓考名单!$B$2:$B$49,#REF!)&gt;0,IFERROR(VLOOKUP($F90&amp;"",学年成绩!$A$2:$B$462,2,FALSE)&lt;&gt;"100%",FALSE)),"是","")</f>
        <v/>
      </c>
    </row>
    <row r="91" ht="35" hidden="1" customHeight="1" spans="1:14">
      <c r="A91" s="7">
        <v>89</v>
      </c>
      <c r="B91" s="7">
        <v>2023</v>
      </c>
      <c r="C91" s="3" t="s">
        <v>16</v>
      </c>
      <c r="D91" s="3" t="s">
        <v>17</v>
      </c>
      <c r="E91" s="3" t="s">
        <v>22</v>
      </c>
      <c r="F91" s="7">
        <v>202334610302</v>
      </c>
      <c r="G91" s="3" t="s">
        <v>19</v>
      </c>
      <c r="H91" s="7">
        <v>2.71</v>
      </c>
      <c r="I91" s="7">
        <v>152</v>
      </c>
      <c r="J91" s="7">
        <v>39.63</v>
      </c>
      <c r="K91" s="7">
        <v>211</v>
      </c>
      <c r="L91" s="7">
        <v>0</v>
      </c>
      <c r="M91" t="str">
        <f>IF(COUNTIF(体测成绩!$A$2:$A$530,$F91&amp;"")=0,"",IF(VLOOKUP($F91&amp;"",体测成绩!$A$2:$B$530,2,FALSE)="免测",80,VLOOKUP($F91&amp;"",体测成绩!$A$2:$B$530,2,FALSE)))</f>
        <v/>
      </c>
      <c r="N91" t="str">
        <f>IF(OR(IFERROR(VALUE(M91)&lt;80,FALSE),COUNTIF(缓考名单!$A$2:$A$49,$F91&amp;"")&gt;0,COUNTIF(缓考名单!$B$2:$B$49,#REF!)&gt;0,IFERROR(VLOOKUP($F91&amp;"",学年成绩!$A$2:$B$462,2,FALSE)&lt;&gt;"100%",FALSE)),"是","")</f>
        <v/>
      </c>
    </row>
    <row r="92" ht="35" hidden="1" customHeight="1" spans="1:14">
      <c r="A92" s="7">
        <v>90</v>
      </c>
      <c r="B92" s="7">
        <v>2023</v>
      </c>
      <c r="C92" s="3" t="s">
        <v>16</v>
      </c>
      <c r="D92" s="3" t="s">
        <v>17</v>
      </c>
      <c r="E92" s="3" t="s">
        <v>22</v>
      </c>
      <c r="F92" s="7">
        <v>202334610324</v>
      </c>
      <c r="G92" s="3" t="s">
        <v>19</v>
      </c>
      <c r="H92" s="7">
        <v>3.49</v>
      </c>
      <c r="I92" s="7">
        <v>110</v>
      </c>
      <c r="J92" s="7">
        <v>52.27</v>
      </c>
      <c r="K92" s="7">
        <v>179</v>
      </c>
      <c r="L92" s="7">
        <v>0</v>
      </c>
      <c r="M92" t="str">
        <f>IF(COUNTIF(体测成绩!$A$2:$A$530,$F92&amp;"")=0,"",IF(VLOOKUP($F92&amp;"",体测成绩!$A$2:$B$530,2,FALSE)="免测",80,VLOOKUP($F92&amp;"",体测成绩!$A$2:$B$530,2,FALSE)))</f>
        <v/>
      </c>
      <c r="N92" t="str">
        <f>IF(OR(IFERROR(VALUE(M92)&lt;80,FALSE),COUNTIF(缓考名单!$A$2:$A$49,$F92&amp;"")&gt;0,COUNTIF(缓考名单!$B$2:$B$49,#REF!)&gt;0,IFERROR(VLOOKUP($F92&amp;"",学年成绩!$A$2:$B$462,2,FALSE)&lt;&gt;"100%",FALSE)),"是","")</f>
        <v/>
      </c>
    </row>
    <row r="93" ht="35" hidden="1" customHeight="1" spans="1:14">
      <c r="A93" s="7">
        <v>91</v>
      </c>
      <c r="B93" s="7">
        <v>2023</v>
      </c>
      <c r="C93" s="3" t="s">
        <v>16</v>
      </c>
      <c r="D93" s="3" t="s">
        <v>17</v>
      </c>
      <c r="E93" s="3" t="s">
        <v>22</v>
      </c>
      <c r="F93" s="7">
        <v>202334610311</v>
      </c>
      <c r="G93" s="3" t="s">
        <v>19</v>
      </c>
      <c r="H93" s="7">
        <v>2.42</v>
      </c>
      <c r="I93" s="7">
        <v>156</v>
      </c>
      <c r="J93" s="7">
        <v>36.52</v>
      </c>
      <c r="K93" s="7">
        <v>217</v>
      </c>
      <c r="L93" s="7">
        <v>0</v>
      </c>
      <c r="M93" t="str">
        <f>IF(COUNTIF(体测成绩!$A$2:$A$530,$F93&amp;"")=0,"",IF(VLOOKUP($F93&amp;"",体测成绩!$A$2:$B$530,2,FALSE)="免测",80,VLOOKUP($F93&amp;"",体测成绩!$A$2:$B$530,2,FALSE)))</f>
        <v/>
      </c>
      <c r="N93" t="str">
        <f>IF(OR(IFERROR(VALUE(M93)&lt;80,FALSE),COUNTIF(缓考名单!$A$2:$A$49,$F93&amp;"")&gt;0,COUNTIF(缓考名单!$B$2:$B$49,#REF!)&gt;0,IFERROR(VLOOKUP($F93&amp;"",学年成绩!$A$2:$B$462,2,FALSE)&lt;&gt;"100%",FALSE)),"是","")</f>
        <v/>
      </c>
    </row>
    <row r="94" ht="35" hidden="1" customHeight="1" spans="1:14">
      <c r="A94" s="7">
        <v>92</v>
      </c>
      <c r="B94" s="7">
        <v>2023</v>
      </c>
      <c r="C94" s="3" t="s">
        <v>16</v>
      </c>
      <c r="D94" s="3" t="s">
        <v>17</v>
      </c>
      <c r="E94" s="3" t="s">
        <v>22</v>
      </c>
      <c r="F94" s="7">
        <v>202334610312</v>
      </c>
      <c r="G94" s="3" t="s">
        <v>19</v>
      </c>
      <c r="H94" s="7">
        <v>4.03</v>
      </c>
      <c r="I94" s="7">
        <v>44</v>
      </c>
      <c r="J94" s="7">
        <v>56.5</v>
      </c>
      <c r="K94" s="7">
        <v>159</v>
      </c>
      <c r="L94" s="7">
        <v>0</v>
      </c>
      <c r="M94" t="str">
        <f>IF(COUNTIF(体测成绩!$A$2:$A$530,$F94&amp;"")=0,"",IF(VLOOKUP($F94&amp;"",体测成绩!$A$2:$B$530,2,FALSE)="免测",80,VLOOKUP($F94&amp;"",体测成绩!$A$2:$B$530,2,FALSE)))</f>
        <v/>
      </c>
      <c r="N94" t="str">
        <f>IF(OR(IFERROR(VALUE(M94)&lt;80,FALSE),COUNTIF(缓考名单!$A$2:$A$49,$F94&amp;"")&gt;0,COUNTIF(缓考名单!$B$2:$B$49,#REF!)&gt;0,IFERROR(VLOOKUP($F94&amp;"",学年成绩!$A$2:$B$462,2,FALSE)&lt;&gt;"100%",FALSE)),"是","")</f>
        <v/>
      </c>
    </row>
    <row r="95" ht="35" hidden="1" customHeight="1" spans="1:14">
      <c r="A95" s="7">
        <v>93</v>
      </c>
      <c r="B95" s="7">
        <v>2023</v>
      </c>
      <c r="C95" s="3" t="s">
        <v>16</v>
      </c>
      <c r="D95" s="3" t="s">
        <v>17</v>
      </c>
      <c r="E95" s="3" t="s">
        <v>22</v>
      </c>
      <c r="F95" s="7">
        <v>202334610309</v>
      </c>
      <c r="G95" s="3" t="s">
        <v>19</v>
      </c>
      <c r="H95" s="7">
        <v>3.95</v>
      </c>
      <c r="I95" s="7">
        <v>57</v>
      </c>
      <c r="J95" s="7">
        <v>55.15</v>
      </c>
      <c r="K95" s="7">
        <v>163</v>
      </c>
      <c r="L95" s="7">
        <v>0</v>
      </c>
      <c r="M95" t="str">
        <f>IF(COUNTIF(体测成绩!$A$2:$A$530,$F95&amp;"")=0,"",IF(VLOOKUP($F95&amp;"",体测成绩!$A$2:$B$530,2,FALSE)="免测",80,VLOOKUP($F95&amp;"",体测成绩!$A$2:$B$530,2,FALSE)))</f>
        <v/>
      </c>
      <c r="N95" t="str">
        <f>IF(OR(IFERROR(VALUE(M95)&lt;80,FALSE),COUNTIF(缓考名单!$A$2:$A$49,$F95&amp;"")&gt;0,COUNTIF(缓考名单!$B$2:$B$49,#REF!)&gt;0,IFERROR(VLOOKUP($F95&amp;"",学年成绩!$A$2:$B$462,2,FALSE)&lt;&gt;"100%",FALSE)),"是","")</f>
        <v/>
      </c>
    </row>
    <row r="96" ht="35" hidden="1" customHeight="1" spans="1:14">
      <c r="A96" s="7">
        <v>94</v>
      </c>
      <c r="B96" s="7">
        <v>2023</v>
      </c>
      <c r="C96" s="3" t="s">
        <v>16</v>
      </c>
      <c r="D96" s="3" t="s">
        <v>17</v>
      </c>
      <c r="E96" s="3" t="s">
        <v>22</v>
      </c>
      <c r="F96" s="7">
        <v>202334610310</v>
      </c>
      <c r="G96" s="3" t="s">
        <v>20</v>
      </c>
      <c r="H96" s="7">
        <v>3.86</v>
      </c>
      <c r="I96" s="7">
        <v>68</v>
      </c>
      <c r="J96" s="7">
        <v>56.74</v>
      </c>
      <c r="K96" s="7">
        <v>157</v>
      </c>
      <c r="L96" s="7">
        <v>0</v>
      </c>
      <c r="M96" t="str">
        <f>IF(COUNTIF(体测成绩!$A$2:$A$530,$F96&amp;"")=0,"",IF(VLOOKUP($F96&amp;"",体测成绩!$A$2:$B$530,2,FALSE)="免测",80,VLOOKUP($F96&amp;"",体测成绩!$A$2:$B$530,2,FALSE)))</f>
        <v/>
      </c>
      <c r="N96" t="str">
        <f>IF(OR(IFERROR(VALUE(M96)&lt;80,FALSE),COUNTIF(缓考名单!$A$2:$A$49,$F96&amp;"")&gt;0,COUNTIF(缓考名单!$B$2:$B$49,#REF!)&gt;0,IFERROR(VLOOKUP($F96&amp;"",学年成绩!$A$2:$B$462,2,FALSE)&lt;&gt;"100%",FALSE)),"是","")</f>
        <v/>
      </c>
    </row>
    <row r="97" ht="35" hidden="1" customHeight="1" spans="1:14">
      <c r="A97" s="7">
        <v>95</v>
      </c>
      <c r="B97" s="7">
        <v>2023</v>
      </c>
      <c r="C97" s="3" t="s">
        <v>16</v>
      </c>
      <c r="D97" s="3" t="s">
        <v>17</v>
      </c>
      <c r="E97" s="3" t="s">
        <v>22</v>
      </c>
      <c r="F97" s="7">
        <v>202334610314</v>
      </c>
      <c r="G97" s="3" t="s">
        <v>19</v>
      </c>
      <c r="H97" s="7">
        <v>3.99</v>
      </c>
      <c r="I97" s="7">
        <v>51</v>
      </c>
      <c r="J97" s="7">
        <v>56.02</v>
      </c>
      <c r="K97" s="7">
        <v>161</v>
      </c>
      <c r="L97" s="7">
        <v>0</v>
      </c>
      <c r="M97" t="str">
        <f>IF(COUNTIF(体测成绩!$A$2:$A$530,$F97&amp;"")=0,"",IF(VLOOKUP($F97&amp;"",体测成绩!$A$2:$B$530,2,FALSE)="免测",80,VLOOKUP($F97&amp;"",体测成绩!$A$2:$B$530,2,FALSE)))</f>
        <v/>
      </c>
      <c r="N97" t="str">
        <f>IF(OR(IFERROR(VALUE(M97)&lt;80,FALSE),COUNTIF(缓考名单!$A$2:$A$49,$F97&amp;"")&gt;0,COUNTIF(缓考名单!$B$2:$B$49,#REF!)&gt;0,IFERROR(VLOOKUP($F97&amp;"",学年成绩!$A$2:$B$462,2,FALSE)&lt;&gt;"100%",FALSE)),"是","")</f>
        <v/>
      </c>
    </row>
    <row r="98" ht="35" hidden="1" customHeight="1" spans="1:14">
      <c r="A98" s="7">
        <v>96</v>
      </c>
      <c r="B98" s="7">
        <v>2023</v>
      </c>
      <c r="C98" s="3" t="s">
        <v>16</v>
      </c>
      <c r="D98" s="3" t="s">
        <v>17</v>
      </c>
      <c r="E98" s="3" t="s">
        <v>22</v>
      </c>
      <c r="F98" s="7">
        <v>202334610319</v>
      </c>
      <c r="G98" s="3" t="s">
        <v>19</v>
      </c>
      <c r="H98" s="7">
        <v>4.37</v>
      </c>
      <c r="I98" s="7">
        <v>13</v>
      </c>
      <c r="J98" s="7">
        <v>60.34</v>
      </c>
      <c r="K98" s="7">
        <v>142</v>
      </c>
      <c r="L98" s="7">
        <v>0</v>
      </c>
      <c r="M98" t="str">
        <f>IF(COUNTIF(体测成绩!$A$2:$A$530,$F98&amp;"")=0,"",IF(VLOOKUP($F98&amp;"",体测成绩!$A$2:$B$530,2,FALSE)="免测",80,VLOOKUP($F98&amp;"",体测成绩!$A$2:$B$530,2,FALSE)))</f>
        <v/>
      </c>
      <c r="N98" t="str">
        <f>IF(OR(IFERROR(VALUE(M98)&lt;80,FALSE),COUNTIF(缓考名单!$A$2:$A$49,$F98&amp;"")&gt;0,COUNTIF(缓考名单!$B$2:$B$49,#REF!)&gt;0,IFERROR(VLOOKUP($F98&amp;"",学年成绩!$A$2:$B$462,2,FALSE)&lt;&gt;"100%",FALSE)),"是","")</f>
        <v/>
      </c>
    </row>
    <row r="99" ht="35" hidden="1" customHeight="1" spans="1:14">
      <c r="A99" s="7">
        <v>97</v>
      </c>
      <c r="B99" s="7">
        <v>2024</v>
      </c>
      <c r="C99" s="3" t="s">
        <v>16</v>
      </c>
      <c r="D99" s="3" t="s">
        <v>17</v>
      </c>
      <c r="E99" s="3" t="s">
        <v>23</v>
      </c>
      <c r="F99" s="7">
        <v>202434610102</v>
      </c>
      <c r="G99" s="3" t="s">
        <v>19</v>
      </c>
      <c r="H99" s="7">
        <v>0</v>
      </c>
      <c r="I99" s="7">
        <v>0</v>
      </c>
      <c r="J99" s="7">
        <v>40.3</v>
      </c>
      <c r="K99" s="7">
        <v>13</v>
      </c>
      <c r="L99" s="7">
        <v>4</v>
      </c>
      <c r="M99" t="str">
        <f>IF(COUNTIF(体测成绩!$A$2:$A$530,$F99&amp;"")=0,"",IF(VLOOKUP($F99&amp;"",体测成绩!$A$2:$B$530,2,FALSE)="免测",80,VLOOKUP($F99&amp;"",体测成绩!$A$2:$B$530,2,FALSE)))</f>
        <v/>
      </c>
      <c r="N99" t="str">
        <f>IF(OR(IFERROR(VALUE(M99)&lt;80,FALSE),COUNTIF(缓考名单!$A$2:$A$49,$F99&amp;"")&gt;0,COUNTIF(缓考名单!$B$2:$B$49,#REF!)&gt;0,IFERROR(VLOOKUP($F99&amp;"",学年成绩!$A$2:$B$462,2,FALSE)&lt;&gt;"100%",FALSE)),"是","")</f>
        <v/>
      </c>
    </row>
    <row r="100" ht="35" hidden="1" customHeight="1" spans="1:14">
      <c r="A100" s="7">
        <v>98</v>
      </c>
      <c r="B100" s="7">
        <v>2024</v>
      </c>
      <c r="C100" s="3" t="s">
        <v>16</v>
      </c>
      <c r="D100" s="3" t="s">
        <v>17</v>
      </c>
      <c r="E100" s="3" t="s">
        <v>23</v>
      </c>
      <c r="F100" s="7">
        <v>202429110327</v>
      </c>
      <c r="G100" s="3" t="s">
        <v>20</v>
      </c>
      <c r="H100" s="7">
        <v>0</v>
      </c>
      <c r="I100" s="7">
        <v>0</v>
      </c>
      <c r="J100" s="7">
        <v>38.15</v>
      </c>
      <c r="K100" s="7">
        <v>30</v>
      </c>
      <c r="L100" s="7">
        <v>7</v>
      </c>
      <c r="M100" t="str">
        <f>IF(COUNTIF(体测成绩!$A$2:$A$530,$F100&amp;"")=0,"",IF(VLOOKUP($F100&amp;"",体测成绩!$A$2:$B$530,2,FALSE)="免测",80,VLOOKUP($F100&amp;"",体测成绩!$A$2:$B$530,2,FALSE)))</f>
        <v/>
      </c>
      <c r="N100" t="str">
        <f>IF(OR(IFERROR(VALUE(M100)&lt;80,FALSE),COUNTIF(缓考名单!$A$2:$A$49,$F100&amp;"")&gt;0,COUNTIF(缓考名单!$B$2:$B$49,#REF!)&gt;0,IFERROR(VLOOKUP($F100&amp;"",学年成绩!$A$2:$B$462,2,FALSE)&lt;&gt;"100%",FALSE)),"是","")</f>
        <v/>
      </c>
    </row>
    <row r="101" ht="35" hidden="1" customHeight="1" spans="1:14">
      <c r="A101" s="7">
        <v>99</v>
      </c>
      <c r="B101" s="7">
        <v>2024</v>
      </c>
      <c r="C101" s="3" t="s">
        <v>16</v>
      </c>
      <c r="D101" s="3" t="s">
        <v>17</v>
      </c>
      <c r="E101" s="3" t="s">
        <v>23</v>
      </c>
      <c r="F101" s="7">
        <v>202434610104</v>
      </c>
      <c r="G101" s="3" t="s">
        <v>20</v>
      </c>
      <c r="H101" s="7">
        <v>0</v>
      </c>
      <c r="I101" s="7">
        <v>0</v>
      </c>
      <c r="J101" s="7">
        <v>28.1</v>
      </c>
      <c r="K101" s="7">
        <v>118</v>
      </c>
      <c r="L101" s="7">
        <v>27</v>
      </c>
      <c r="M101" t="str">
        <f>IF(COUNTIF(体测成绩!$A$2:$A$530,$F101&amp;"")=0,"",IF(VLOOKUP($F101&amp;"",体测成绩!$A$2:$B$530,2,FALSE)="免测",80,VLOOKUP($F101&amp;"",体测成绩!$A$2:$B$530,2,FALSE)))</f>
        <v/>
      </c>
      <c r="N101" t="str">
        <f>IF(OR(IFERROR(VALUE(M101)&lt;80,FALSE),COUNTIF(缓考名单!$A$2:$A$49,$F101&amp;"")&gt;0,COUNTIF(缓考名单!$B$2:$B$49,#REF!)&gt;0,IFERROR(VLOOKUP($F101&amp;"",学年成绩!$A$2:$B$462,2,FALSE)&lt;&gt;"100%",FALSE)),"是","")</f>
        <v/>
      </c>
    </row>
    <row r="102" ht="35" hidden="1" customHeight="1" spans="1:14">
      <c r="A102" s="7">
        <v>100</v>
      </c>
      <c r="B102" s="7">
        <v>2024</v>
      </c>
      <c r="C102" s="3" t="s">
        <v>16</v>
      </c>
      <c r="D102" s="3" t="s">
        <v>17</v>
      </c>
      <c r="E102" s="3" t="s">
        <v>23</v>
      </c>
      <c r="F102" s="7">
        <v>202434610118</v>
      </c>
      <c r="G102" s="3" t="s">
        <v>19</v>
      </c>
      <c r="H102" s="7">
        <v>0</v>
      </c>
      <c r="I102" s="7">
        <v>0</v>
      </c>
      <c r="J102" s="7">
        <v>21</v>
      </c>
      <c r="K102" s="7">
        <v>263</v>
      </c>
      <c r="L102" s="7">
        <v>54</v>
      </c>
      <c r="M102" t="str">
        <f>IF(COUNTIF(体测成绩!$A$2:$A$530,$F102&amp;"")=0,"",IF(VLOOKUP($F102&amp;"",体测成绩!$A$2:$B$530,2,FALSE)="免测",80,VLOOKUP($F102&amp;"",体测成绩!$A$2:$B$530,2,FALSE)))</f>
        <v/>
      </c>
      <c r="N102" t="str">
        <f>IF(OR(IFERROR(VALUE(M102)&lt;80,FALSE),COUNTIF(缓考名单!$A$2:$A$49,$F102&amp;"")&gt;0,COUNTIF(缓考名单!$B$2:$B$49,#REF!)&gt;0,IFERROR(VLOOKUP($F102&amp;"",学年成绩!$A$2:$B$462,2,FALSE)&lt;&gt;"100%",FALSE)),"是","")</f>
        <v/>
      </c>
    </row>
    <row r="103" ht="35" hidden="1" customHeight="1" spans="1:14">
      <c r="A103" s="7">
        <v>101</v>
      </c>
      <c r="B103" s="7">
        <v>2024</v>
      </c>
      <c r="C103" s="3" t="s">
        <v>16</v>
      </c>
      <c r="D103" s="3" t="s">
        <v>17</v>
      </c>
      <c r="E103" s="3" t="s">
        <v>23</v>
      </c>
      <c r="F103" s="7">
        <v>202434610130</v>
      </c>
      <c r="G103" s="3" t="s">
        <v>19</v>
      </c>
      <c r="H103" s="7">
        <v>0</v>
      </c>
      <c r="I103" s="7">
        <v>0</v>
      </c>
      <c r="J103" s="7">
        <v>23.6</v>
      </c>
      <c r="K103" s="7">
        <v>190</v>
      </c>
      <c r="L103" s="7">
        <v>40</v>
      </c>
      <c r="M103" t="str">
        <f>IF(COUNTIF(体测成绩!$A$2:$A$530,$F103&amp;"")=0,"",IF(VLOOKUP($F103&amp;"",体测成绩!$A$2:$B$530,2,FALSE)="免测",80,VLOOKUP($F103&amp;"",体测成绩!$A$2:$B$530,2,FALSE)))</f>
        <v/>
      </c>
      <c r="N103" t="str">
        <f>IF(OR(IFERROR(VALUE(M103)&lt;80,FALSE),COUNTIF(缓考名单!$A$2:$A$49,$F103&amp;"")&gt;0,COUNTIF(缓考名单!$B$2:$B$49,#REF!)&gt;0,IFERROR(VLOOKUP($F103&amp;"",学年成绩!$A$2:$B$462,2,FALSE)&lt;&gt;"100%",FALSE)),"是","")</f>
        <v/>
      </c>
    </row>
    <row r="104" ht="35" hidden="1" customHeight="1" spans="1:14">
      <c r="A104" s="7">
        <v>102</v>
      </c>
      <c r="B104" s="7">
        <v>2024</v>
      </c>
      <c r="C104" s="3" t="s">
        <v>16</v>
      </c>
      <c r="D104" s="3" t="s">
        <v>17</v>
      </c>
      <c r="E104" s="3" t="s">
        <v>23</v>
      </c>
      <c r="F104" s="7">
        <v>202434610131</v>
      </c>
      <c r="G104" s="3" t="s">
        <v>19</v>
      </c>
      <c r="H104" s="7">
        <v>0</v>
      </c>
      <c r="I104" s="7">
        <v>0</v>
      </c>
      <c r="J104" s="7">
        <v>24.83</v>
      </c>
      <c r="K104" s="7">
        <v>169</v>
      </c>
      <c r="L104" s="7">
        <v>34</v>
      </c>
      <c r="M104" t="str">
        <f>IF(COUNTIF(体测成绩!$A$2:$A$530,$F104&amp;"")=0,"",IF(VLOOKUP($F104&amp;"",体测成绩!$A$2:$B$530,2,FALSE)="免测",80,VLOOKUP($F104&amp;"",体测成绩!$A$2:$B$530,2,FALSE)))</f>
        <v/>
      </c>
      <c r="N104" t="str">
        <f>IF(OR(IFERROR(VALUE(M104)&lt;80,FALSE),COUNTIF(缓考名单!$A$2:$A$49,$F104&amp;"")&gt;0,COUNTIF(缓考名单!$B$2:$B$49,#REF!)&gt;0,IFERROR(VLOOKUP($F104&amp;"",学年成绩!$A$2:$B$462,2,FALSE)&lt;&gt;"100%",FALSE)),"是","")</f>
        <v/>
      </c>
    </row>
    <row r="105" ht="35" hidden="1" customHeight="1" spans="1:14">
      <c r="A105" s="7">
        <v>103</v>
      </c>
      <c r="B105" s="7">
        <v>2024</v>
      </c>
      <c r="C105" s="3" t="s">
        <v>16</v>
      </c>
      <c r="D105" s="3" t="s">
        <v>17</v>
      </c>
      <c r="E105" s="3" t="s">
        <v>23</v>
      </c>
      <c r="F105" s="7">
        <v>202434610121</v>
      </c>
      <c r="G105" s="3" t="s">
        <v>19</v>
      </c>
      <c r="H105" s="7">
        <v>0</v>
      </c>
      <c r="I105" s="7">
        <v>0</v>
      </c>
      <c r="J105" s="7">
        <v>21</v>
      </c>
      <c r="K105" s="7">
        <v>263</v>
      </c>
      <c r="L105" s="7">
        <v>54</v>
      </c>
      <c r="M105" t="str">
        <f>IF(COUNTIF(体测成绩!$A$2:$A$530,$F105&amp;"")=0,"",IF(VLOOKUP($F105&amp;"",体测成绩!$A$2:$B$530,2,FALSE)="免测",80,VLOOKUP($F105&amp;"",体测成绩!$A$2:$B$530,2,FALSE)))</f>
        <v/>
      </c>
      <c r="N105" t="str">
        <f>IF(OR(IFERROR(VALUE(M105)&lt;80,FALSE),COUNTIF(缓考名单!$A$2:$A$49,$F105&amp;"")&gt;0,COUNTIF(缓考名单!$B$2:$B$49,#REF!)&gt;0,IFERROR(VLOOKUP($F105&amp;"",学年成绩!$A$2:$B$462,2,FALSE)&lt;&gt;"100%",FALSE)),"是","")</f>
        <v/>
      </c>
    </row>
    <row r="106" ht="35" hidden="1" customHeight="1" spans="1:14">
      <c r="A106" s="7">
        <v>104</v>
      </c>
      <c r="B106" s="7">
        <v>2024</v>
      </c>
      <c r="C106" s="3" t="s">
        <v>16</v>
      </c>
      <c r="D106" s="3" t="s">
        <v>17</v>
      </c>
      <c r="E106" s="3" t="s">
        <v>23</v>
      </c>
      <c r="F106" s="7">
        <v>202434610120</v>
      </c>
      <c r="G106" s="3" t="s">
        <v>19</v>
      </c>
      <c r="H106" s="7">
        <v>0</v>
      </c>
      <c r="I106" s="7">
        <v>0</v>
      </c>
      <c r="J106" s="7">
        <v>24.3</v>
      </c>
      <c r="K106" s="7">
        <v>178</v>
      </c>
      <c r="L106" s="7">
        <v>36</v>
      </c>
      <c r="M106" t="str">
        <f>IF(COUNTIF(体测成绩!$A$2:$A$530,$F106&amp;"")=0,"",IF(VLOOKUP($F106&amp;"",体测成绩!$A$2:$B$530,2,FALSE)="免测",80,VLOOKUP($F106&amp;"",体测成绩!$A$2:$B$530,2,FALSE)))</f>
        <v/>
      </c>
      <c r="N106" t="str">
        <f>IF(OR(IFERROR(VALUE(M106)&lt;80,FALSE),COUNTIF(缓考名单!$A$2:$A$49,$F106&amp;"")&gt;0,COUNTIF(缓考名单!$B$2:$B$49,#REF!)&gt;0,IFERROR(VLOOKUP($F106&amp;"",学年成绩!$A$2:$B$462,2,FALSE)&lt;&gt;"100%",FALSE)),"是","")</f>
        <v/>
      </c>
    </row>
    <row r="107" ht="35" hidden="1" customHeight="1" spans="1:14">
      <c r="A107" s="7">
        <v>105</v>
      </c>
      <c r="B107" s="7">
        <v>2024</v>
      </c>
      <c r="C107" s="3" t="s">
        <v>16</v>
      </c>
      <c r="D107" s="3" t="s">
        <v>17</v>
      </c>
      <c r="E107" s="3" t="s">
        <v>23</v>
      </c>
      <c r="F107" s="7">
        <v>202429110328</v>
      </c>
      <c r="G107" s="3" t="s">
        <v>20</v>
      </c>
      <c r="H107" s="7">
        <v>0</v>
      </c>
      <c r="I107" s="7">
        <v>0</v>
      </c>
      <c r="J107" s="7">
        <v>30.6</v>
      </c>
      <c r="K107" s="7">
        <v>84</v>
      </c>
      <c r="L107" s="7">
        <v>22</v>
      </c>
      <c r="M107" t="str">
        <f>IF(COUNTIF(体测成绩!$A$2:$A$530,$F107&amp;"")=0,"",IF(VLOOKUP($F107&amp;"",体测成绩!$A$2:$B$530,2,FALSE)="免测",80,VLOOKUP($F107&amp;"",体测成绩!$A$2:$B$530,2,FALSE)))</f>
        <v/>
      </c>
      <c r="N107" t="str">
        <f>IF(OR(IFERROR(VALUE(M107)&lt;80,FALSE),COUNTIF(缓考名单!$A$2:$A$49,$F107&amp;"")&gt;0,COUNTIF(缓考名单!$B$2:$B$49,#REF!)&gt;0,IFERROR(VLOOKUP($F107&amp;"",学年成绩!$A$2:$B$462,2,FALSE)&lt;&gt;"100%",FALSE)),"是","")</f>
        <v/>
      </c>
    </row>
    <row r="108" ht="35" hidden="1" customHeight="1" spans="1:14">
      <c r="A108" s="7">
        <v>106</v>
      </c>
      <c r="B108" s="7">
        <v>2024</v>
      </c>
      <c r="C108" s="3" t="s">
        <v>16</v>
      </c>
      <c r="D108" s="3" t="s">
        <v>17</v>
      </c>
      <c r="E108" s="3" t="s">
        <v>23</v>
      </c>
      <c r="F108" s="7">
        <v>202234610329</v>
      </c>
      <c r="G108" s="3" t="s">
        <v>19</v>
      </c>
      <c r="H108" s="7">
        <v>0</v>
      </c>
      <c r="I108" s="7">
        <v>0</v>
      </c>
      <c r="J108" s="7">
        <v>21</v>
      </c>
      <c r="K108" s="7">
        <v>263</v>
      </c>
      <c r="L108" s="7">
        <v>54</v>
      </c>
      <c r="M108" t="str">
        <f>IF(COUNTIF(体测成绩!$A$2:$A$530,$F108&amp;"")=0,"",IF(VLOOKUP($F108&amp;"",体测成绩!$A$2:$B$530,2,FALSE)="免测",80,VLOOKUP($F108&amp;"",体测成绩!$A$2:$B$530,2,FALSE)))</f>
        <v/>
      </c>
      <c r="N108" t="str">
        <f>IF(OR(IFERROR(VALUE(M108)&lt;80,FALSE),COUNTIF(缓考名单!$A$2:$A$49,$F108&amp;"")&gt;0,COUNTIF(缓考名单!$B$2:$B$49,#REF!)&gt;0,IFERROR(VLOOKUP($F108&amp;"",学年成绩!$A$2:$B$462,2,FALSE)&lt;&gt;"100%",FALSE)),"是","")</f>
        <v/>
      </c>
    </row>
    <row r="109" ht="35" hidden="1" customHeight="1" spans="1:14">
      <c r="A109" s="7">
        <v>107</v>
      </c>
      <c r="B109" s="7">
        <v>2024</v>
      </c>
      <c r="C109" s="3" t="s">
        <v>16</v>
      </c>
      <c r="D109" s="3" t="s">
        <v>17</v>
      </c>
      <c r="E109" s="3" t="s">
        <v>23</v>
      </c>
      <c r="F109" s="7">
        <v>202434610116</v>
      </c>
      <c r="G109" s="3" t="s">
        <v>19</v>
      </c>
      <c r="H109" s="7">
        <v>0</v>
      </c>
      <c r="I109" s="7">
        <v>0</v>
      </c>
      <c r="J109" s="7">
        <v>22.92</v>
      </c>
      <c r="K109" s="7">
        <v>214</v>
      </c>
      <c r="L109" s="7">
        <v>46</v>
      </c>
      <c r="M109" t="str">
        <f>IF(COUNTIF(体测成绩!$A$2:$A$530,$F109&amp;"")=0,"",IF(VLOOKUP($F109&amp;"",体测成绩!$A$2:$B$530,2,FALSE)="免测",80,VLOOKUP($F109&amp;"",体测成绩!$A$2:$B$530,2,FALSE)))</f>
        <v/>
      </c>
      <c r="N109" t="str">
        <f>IF(OR(IFERROR(VALUE(M109)&lt;80,FALSE),COUNTIF(缓考名单!$A$2:$A$49,$F109&amp;"")&gt;0,COUNTIF(缓考名单!$B$2:$B$49,#REF!)&gt;0,IFERROR(VLOOKUP($F109&amp;"",学年成绩!$A$2:$B$462,2,FALSE)&lt;&gt;"100%",FALSE)),"是","")</f>
        <v/>
      </c>
    </row>
    <row r="110" ht="35" hidden="1" customHeight="1" spans="1:14">
      <c r="A110" s="7">
        <v>108</v>
      </c>
      <c r="B110" s="7">
        <v>2024</v>
      </c>
      <c r="C110" s="3" t="s">
        <v>16</v>
      </c>
      <c r="D110" s="3" t="s">
        <v>17</v>
      </c>
      <c r="E110" s="3" t="s">
        <v>23</v>
      </c>
      <c r="F110" s="7">
        <v>202434610133</v>
      </c>
      <c r="G110" s="3" t="s">
        <v>20</v>
      </c>
      <c r="H110" s="7">
        <v>0</v>
      </c>
      <c r="I110" s="7">
        <v>0</v>
      </c>
      <c r="J110" s="7">
        <v>30.3</v>
      </c>
      <c r="K110" s="7">
        <v>92</v>
      </c>
      <c r="L110" s="7">
        <v>23</v>
      </c>
      <c r="M110" t="str">
        <f>IF(COUNTIF(体测成绩!$A$2:$A$530,$F110&amp;"")=0,"",IF(VLOOKUP($F110&amp;"",体测成绩!$A$2:$B$530,2,FALSE)="免测",80,VLOOKUP($F110&amp;"",体测成绩!$A$2:$B$530,2,FALSE)))</f>
        <v/>
      </c>
      <c r="N110" t="str">
        <f>IF(OR(IFERROR(VALUE(M110)&lt;80,FALSE),COUNTIF(缓考名单!$A$2:$A$49,$F110&amp;"")&gt;0,COUNTIF(缓考名单!$B$2:$B$49,#REF!)&gt;0,IFERROR(VLOOKUP($F110&amp;"",学年成绩!$A$2:$B$462,2,FALSE)&lt;&gt;"100%",FALSE)),"是","")</f>
        <v/>
      </c>
    </row>
    <row r="111" ht="35" hidden="1" customHeight="1" spans="1:14">
      <c r="A111" s="7">
        <v>109</v>
      </c>
      <c r="B111" s="7">
        <v>2024</v>
      </c>
      <c r="C111" s="3" t="s">
        <v>16</v>
      </c>
      <c r="D111" s="3" t="s">
        <v>17</v>
      </c>
      <c r="E111" s="3" t="s">
        <v>23</v>
      </c>
      <c r="F111" s="7">
        <v>202434610110</v>
      </c>
      <c r="G111" s="3" t="s">
        <v>20</v>
      </c>
      <c r="H111" s="7">
        <v>0</v>
      </c>
      <c r="I111" s="7">
        <v>0</v>
      </c>
      <c r="J111" s="7">
        <v>31.15</v>
      </c>
      <c r="K111" s="7">
        <v>74</v>
      </c>
      <c r="L111" s="7">
        <v>18</v>
      </c>
      <c r="M111" t="str">
        <f>IF(COUNTIF(体测成绩!$A$2:$A$530,$F111&amp;"")=0,"",IF(VLOOKUP($F111&amp;"",体测成绩!$A$2:$B$530,2,FALSE)="免测",80,VLOOKUP($F111&amp;"",体测成绩!$A$2:$B$530,2,FALSE)))</f>
        <v/>
      </c>
      <c r="N111" t="str">
        <f>IF(OR(IFERROR(VALUE(M111)&lt;80,FALSE),COUNTIF(缓考名单!$A$2:$A$49,$F111&amp;"")&gt;0,COUNTIF(缓考名单!$B$2:$B$49,#REF!)&gt;0,IFERROR(VLOOKUP($F111&amp;"",学年成绩!$A$2:$B$462,2,FALSE)&lt;&gt;"100%",FALSE)),"是","")</f>
        <v/>
      </c>
    </row>
    <row r="112" ht="35" hidden="1" customHeight="1" spans="1:14">
      <c r="A112" s="7">
        <v>110</v>
      </c>
      <c r="B112" s="7">
        <v>2024</v>
      </c>
      <c r="C112" s="3" t="s">
        <v>16</v>
      </c>
      <c r="D112" s="3" t="s">
        <v>17</v>
      </c>
      <c r="E112" s="3" t="s">
        <v>23</v>
      </c>
      <c r="F112" s="7">
        <v>202434610109</v>
      </c>
      <c r="G112" s="3" t="s">
        <v>19</v>
      </c>
      <c r="H112" s="7">
        <v>0</v>
      </c>
      <c r="I112" s="7">
        <v>0</v>
      </c>
      <c r="J112" s="7">
        <v>21</v>
      </c>
      <c r="K112" s="7">
        <v>263</v>
      </c>
      <c r="L112" s="7">
        <v>54</v>
      </c>
      <c r="M112" t="str">
        <f>IF(COUNTIF(体测成绩!$A$2:$A$530,$F112&amp;"")=0,"",IF(VLOOKUP($F112&amp;"",体测成绩!$A$2:$B$530,2,FALSE)="免测",80,VLOOKUP($F112&amp;"",体测成绩!$A$2:$B$530,2,FALSE)))</f>
        <v/>
      </c>
      <c r="N112" t="str">
        <f>IF(OR(IFERROR(VALUE(M112)&lt;80,FALSE),COUNTIF(缓考名单!$A$2:$A$49,$F112&amp;"")&gt;0,COUNTIF(缓考名单!$B$2:$B$49,#REF!)&gt;0,IFERROR(VLOOKUP($F112&amp;"",学年成绩!$A$2:$B$462,2,FALSE)&lt;&gt;"100%",FALSE)),"是","")</f>
        <v/>
      </c>
    </row>
    <row r="113" ht="35" hidden="1" customHeight="1" spans="1:14">
      <c r="A113" s="7">
        <v>111</v>
      </c>
      <c r="B113" s="7">
        <v>2024</v>
      </c>
      <c r="C113" s="3" t="s">
        <v>16</v>
      </c>
      <c r="D113" s="3" t="s">
        <v>17</v>
      </c>
      <c r="E113" s="3" t="s">
        <v>23</v>
      </c>
      <c r="F113" s="7">
        <v>202434610111</v>
      </c>
      <c r="G113" s="3" t="s">
        <v>19</v>
      </c>
      <c r="H113" s="7">
        <v>0</v>
      </c>
      <c r="I113" s="7">
        <v>0</v>
      </c>
      <c r="J113" s="7">
        <v>21</v>
      </c>
      <c r="K113" s="7">
        <v>263</v>
      </c>
      <c r="L113" s="7">
        <v>54</v>
      </c>
      <c r="M113" t="str">
        <f>IF(COUNTIF(体测成绩!$A$2:$A$530,$F113&amp;"")=0,"",IF(VLOOKUP($F113&amp;"",体测成绩!$A$2:$B$530,2,FALSE)="免测",80,VLOOKUP($F113&amp;"",体测成绩!$A$2:$B$530,2,FALSE)))</f>
        <v/>
      </c>
      <c r="N113" t="str">
        <f>IF(OR(IFERROR(VALUE(M113)&lt;80,FALSE),COUNTIF(缓考名单!$A$2:$A$49,$F113&amp;"")&gt;0,COUNTIF(缓考名单!$B$2:$B$49,#REF!)&gt;0,IFERROR(VLOOKUP($F113&amp;"",学年成绩!$A$2:$B$462,2,FALSE)&lt;&gt;"100%",FALSE)),"是","")</f>
        <v/>
      </c>
    </row>
    <row r="114" ht="35" hidden="1" customHeight="1" spans="1:14">
      <c r="A114" s="7">
        <v>112</v>
      </c>
      <c r="B114" s="7">
        <v>2024</v>
      </c>
      <c r="C114" s="3" t="s">
        <v>16</v>
      </c>
      <c r="D114" s="3" t="s">
        <v>17</v>
      </c>
      <c r="E114" s="3" t="s">
        <v>23</v>
      </c>
      <c r="F114" s="7">
        <v>202434610108</v>
      </c>
      <c r="G114" s="3" t="s">
        <v>19</v>
      </c>
      <c r="H114" s="7">
        <v>0</v>
      </c>
      <c r="I114" s="7">
        <v>0</v>
      </c>
      <c r="J114" s="7">
        <v>21</v>
      </c>
      <c r="K114" s="7">
        <v>263</v>
      </c>
      <c r="L114" s="7">
        <v>54</v>
      </c>
      <c r="M114" t="str">
        <f>IF(COUNTIF(体测成绩!$A$2:$A$530,$F114&amp;"")=0,"",IF(VLOOKUP($F114&amp;"",体测成绩!$A$2:$B$530,2,FALSE)="免测",80,VLOOKUP($F114&amp;"",体测成绩!$A$2:$B$530,2,FALSE)))</f>
        <v/>
      </c>
      <c r="N114" t="str">
        <f>IF(OR(IFERROR(VALUE(M114)&lt;80,FALSE),COUNTIF(缓考名单!$A$2:$A$49,$F114&amp;"")&gt;0,COUNTIF(缓考名单!$B$2:$B$49,#REF!)&gt;0,IFERROR(VLOOKUP($F114&amp;"",学年成绩!$A$2:$B$462,2,FALSE)&lt;&gt;"100%",FALSE)),"是","")</f>
        <v/>
      </c>
    </row>
    <row r="115" ht="35" hidden="1" customHeight="1" spans="1:14">
      <c r="A115" s="7">
        <v>113</v>
      </c>
      <c r="B115" s="7">
        <v>2024</v>
      </c>
      <c r="C115" s="3" t="s">
        <v>16</v>
      </c>
      <c r="D115" s="3" t="s">
        <v>17</v>
      </c>
      <c r="E115" s="3" t="s">
        <v>23</v>
      </c>
      <c r="F115" s="7">
        <v>202434610112</v>
      </c>
      <c r="G115" s="3" t="s">
        <v>19</v>
      </c>
      <c r="H115" s="7">
        <v>0</v>
      </c>
      <c r="I115" s="7">
        <v>0</v>
      </c>
      <c r="J115" s="7">
        <v>34.9</v>
      </c>
      <c r="K115" s="7">
        <v>49</v>
      </c>
      <c r="L115" s="7">
        <v>13</v>
      </c>
      <c r="M115" t="str">
        <f>IF(COUNTIF(体测成绩!$A$2:$A$530,$F115&amp;"")=0,"",IF(VLOOKUP($F115&amp;"",体测成绩!$A$2:$B$530,2,FALSE)="免测",80,VLOOKUP($F115&amp;"",体测成绩!$A$2:$B$530,2,FALSE)))</f>
        <v/>
      </c>
      <c r="N115" t="str">
        <f>IF(OR(IFERROR(VALUE(M115)&lt;80,FALSE),COUNTIF(缓考名单!$A$2:$A$49,$F115&amp;"")&gt;0,COUNTIF(缓考名单!$B$2:$B$49,#REF!)&gt;0,IFERROR(VLOOKUP($F115&amp;"",学年成绩!$A$2:$B$462,2,FALSE)&lt;&gt;"100%",FALSE)),"是","")</f>
        <v/>
      </c>
    </row>
    <row r="116" ht="35" hidden="1" customHeight="1" spans="1:14">
      <c r="A116" s="7">
        <v>114</v>
      </c>
      <c r="B116" s="7">
        <v>2024</v>
      </c>
      <c r="C116" s="3" t="s">
        <v>16</v>
      </c>
      <c r="D116" s="3" t="s">
        <v>17</v>
      </c>
      <c r="E116" s="3" t="s">
        <v>23</v>
      </c>
      <c r="F116" s="7">
        <v>202434610129</v>
      </c>
      <c r="G116" s="3" t="s">
        <v>19</v>
      </c>
      <c r="H116" s="7">
        <v>0</v>
      </c>
      <c r="I116" s="7">
        <v>0</v>
      </c>
      <c r="J116" s="7">
        <v>21</v>
      </c>
      <c r="K116" s="7">
        <v>263</v>
      </c>
      <c r="L116" s="7">
        <v>54</v>
      </c>
      <c r="M116" t="str">
        <f>IF(COUNTIF(体测成绩!$A$2:$A$530,$F116&amp;"")=0,"",IF(VLOOKUP($F116&amp;"",体测成绩!$A$2:$B$530,2,FALSE)="免测",80,VLOOKUP($F116&amp;"",体测成绩!$A$2:$B$530,2,FALSE)))</f>
        <v/>
      </c>
      <c r="N116" t="str">
        <f>IF(OR(IFERROR(VALUE(M116)&lt;80,FALSE),COUNTIF(缓考名单!$A$2:$A$49,$F116&amp;"")&gt;0,COUNTIF(缓考名单!$B$2:$B$49,#REF!)&gt;0,IFERROR(VLOOKUP($F116&amp;"",学年成绩!$A$2:$B$462,2,FALSE)&lt;&gt;"100%",FALSE)),"是","")</f>
        <v/>
      </c>
    </row>
    <row r="117" ht="35" hidden="1" customHeight="1" spans="1:14">
      <c r="A117" s="7">
        <v>115</v>
      </c>
      <c r="B117" s="7">
        <v>2024</v>
      </c>
      <c r="C117" s="3" t="s">
        <v>16</v>
      </c>
      <c r="D117" s="3" t="s">
        <v>17</v>
      </c>
      <c r="E117" s="3" t="s">
        <v>23</v>
      </c>
      <c r="F117" s="7">
        <v>202434610115</v>
      </c>
      <c r="G117" s="3" t="s">
        <v>19</v>
      </c>
      <c r="H117" s="7">
        <v>0</v>
      </c>
      <c r="I117" s="7">
        <v>0</v>
      </c>
      <c r="J117" s="7">
        <v>21</v>
      </c>
      <c r="K117" s="7">
        <v>263</v>
      </c>
      <c r="L117" s="7">
        <v>54</v>
      </c>
      <c r="M117" t="str">
        <f>IF(COUNTIF(体测成绩!$A$2:$A$530,$F117&amp;"")=0,"",IF(VLOOKUP($F117&amp;"",体测成绩!$A$2:$B$530,2,FALSE)="免测",80,VLOOKUP($F117&amp;"",体测成绩!$A$2:$B$530,2,FALSE)))</f>
        <v/>
      </c>
      <c r="N117" t="str">
        <f>IF(OR(IFERROR(VALUE(M117)&lt;80,FALSE),COUNTIF(缓考名单!$A$2:$A$49,$F117&amp;"")&gt;0,COUNTIF(缓考名单!$B$2:$B$49,#REF!)&gt;0,IFERROR(VLOOKUP($F117&amp;"",学年成绩!$A$2:$B$462,2,FALSE)&lt;&gt;"100%",FALSE)),"是","")</f>
        <v/>
      </c>
    </row>
    <row r="118" ht="35" hidden="1" customHeight="1" spans="1:14">
      <c r="A118" s="7">
        <v>116</v>
      </c>
      <c r="B118" s="7">
        <v>2024</v>
      </c>
      <c r="C118" s="3" t="s">
        <v>16</v>
      </c>
      <c r="D118" s="3" t="s">
        <v>17</v>
      </c>
      <c r="E118" s="3" t="s">
        <v>23</v>
      </c>
      <c r="F118" s="7">
        <v>202434610107</v>
      </c>
      <c r="G118" s="3" t="s">
        <v>19</v>
      </c>
      <c r="H118" s="7">
        <v>0</v>
      </c>
      <c r="I118" s="7">
        <v>0</v>
      </c>
      <c r="J118" s="7">
        <v>21</v>
      </c>
      <c r="K118" s="7">
        <v>263</v>
      </c>
      <c r="L118" s="7">
        <v>54</v>
      </c>
      <c r="M118" t="str">
        <f>IF(COUNTIF(体测成绩!$A$2:$A$530,$F118&amp;"")=0,"",IF(VLOOKUP($F118&amp;"",体测成绩!$A$2:$B$530,2,FALSE)="免测",80,VLOOKUP($F118&amp;"",体测成绩!$A$2:$B$530,2,FALSE)))</f>
        <v/>
      </c>
      <c r="N118" t="str">
        <f>IF(OR(IFERROR(VALUE(M118)&lt;80,FALSE),COUNTIF(缓考名单!$A$2:$A$49,$F118&amp;"")&gt;0,COUNTIF(缓考名单!$B$2:$B$49,#REF!)&gt;0,IFERROR(VLOOKUP($F118&amp;"",学年成绩!$A$2:$B$462,2,FALSE)&lt;&gt;"100%",FALSE)),"是","")</f>
        <v/>
      </c>
    </row>
    <row r="119" ht="35" hidden="1" customHeight="1" spans="1:14">
      <c r="A119" s="7">
        <v>117</v>
      </c>
      <c r="B119" s="7">
        <v>2024</v>
      </c>
      <c r="C119" s="3" t="s">
        <v>16</v>
      </c>
      <c r="D119" s="3" t="s">
        <v>17</v>
      </c>
      <c r="E119" s="3" t="s">
        <v>23</v>
      </c>
      <c r="F119" s="7">
        <v>202434610114</v>
      </c>
      <c r="G119" s="3" t="s">
        <v>19</v>
      </c>
      <c r="H119" s="7">
        <v>0</v>
      </c>
      <c r="I119" s="7">
        <v>0</v>
      </c>
      <c r="J119" s="7">
        <v>33.55</v>
      </c>
      <c r="K119" s="7">
        <v>59</v>
      </c>
      <c r="L119" s="7">
        <v>16</v>
      </c>
      <c r="M119" t="str">
        <f>IF(COUNTIF(体测成绩!$A$2:$A$530,$F119&amp;"")=0,"",IF(VLOOKUP($F119&amp;"",体测成绩!$A$2:$B$530,2,FALSE)="免测",80,VLOOKUP($F119&amp;"",体测成绩!$A$2:$B$530,2,FALSE)))</f>
        <v/>
      </c>
      <c r="N119" t="str">
        <f>IF(OR(IFERROR(VALUE(M119)&lt;80,FALSE),COUNTIF(缓考名单!$A$2:$A$49,$F119&amp;"")&gt;0,COUNTIF(缓考名单!$B$2:$B$49,#REF!)&gt;0,IFERROR(VLOOKUP($F119&amp;"",学年成绩!$A$2:$B$462,2,FALSE)&lt;&gt;"100%",FALSE)),"是","")</f>
        <v/>
      </c>
    </row>
    <row r="120" ht="35" hidden="1" customHeight="1" spans="1:14">
      <c r="A120" s="7">
        <v>118</v>
      </c>
      <c r="B120" s="7">
        <v>2024</v>
      </c>
      <c r="C120" s="3" t="s">
        <v>16</v>
      </c>
      <c r="D120" s="3" t="s">
        <v>17</v>
      </c>
      <c r="E120" s="3" t="s">
        <v>23</v>
      </c>
      <c r="F120" s="7">
        <v>202434610122</v>
      </c>
      <c r="G120" s="3" t="s">
        <v>20</v>
      </c>
      <c r="H120" s="7">
        <v>0</v>
      </c>
      <c r="I120" s="7">
        <v>0</v>
      </c>
      <c r="J120" s="7">
        <v>31.2</v>
      </c>
      <c r="K120" s="7">
        <v>71</v>
      </c>
      <c r="L120" s="7">
        <v>17</v>
      </c>
      <c r="M120" t="str">
        <f>IF(COUNTIF(体测成绩!$A$2:$A$530,$F120&amp;"")=0,"",IF(VLOOKUP($F120&amp;"",体测成绩!$A$2:$B$530,2,FALSE)="免测",80,VLOOKUP($F120&amp;"",体测成绩!$A$2:$B$530,2,FALSE)))</f>
        <v/>
      </c>
      <c r="N120" t="str">
        <f>IF(OR(IFERROR(VALUE(M120)&lt;80,FALSE),COUNTIF(缓考名单!$A$2:$A$49,$F120&amp;"")&gt;0,COUNTIF(缓考名单!$B$2:$B$49,#REF!)&gt;0,IFERROR(VLOOKUP($F120&amp;"",学年成绩!$A$2:$B$462,2,FALSE)&lt;&gt;"100%",FALSE)),"是","")</f>
        <v/>
      </c>
    </row>
    <row r="121" ht="35" hidden="1" customHeight="1" spans="1:14">
      <c r="A121" s="7">
        <v>119</v>
      </c>
      <c r="B121" s="7">
        <v>2024</v>
      </c>
      <c r="C121" s="3" t="s">
        <v>16</v>
      </c>
      <c r="D121" s="3" t="s">
        <v>17</v>
      </c>
      <c r="E121" s="3" t="s">
        <v>23</v>
      </c>
      <c r="F121" s="7">
        <v>202434610124</v>
      </c>
      <c r="G121" s="3" t="s">
        <v>20</v>
      </c>
      <c r="H121" s="7">
        <v>0</v>
      </c>
      <c r="I121" s="7">
        <v>0</v>
      </c>
      <c r="J121" s="7">
        <v>29.9</v>
      </c>
      <c r="K121" s="7">
        <v>96</v>
      </c>
      <c r="L121" s="7">
        <v>24</v>
      </c>
      <c r="M121" t="str">
        <f>IF(COUNTIF(体测成绩!$A$2:$A$530,$F121&amp;"")=0,"",IF(VLOOKUP($F121&amp;"",体测成绩!$A$2:$B$530,2,FALSE)="免测",80,VLOOKUP($F121&amp;"",体测成绩!$A$2:$B$530,2,FALSE)))</f>
        <v/>
      </c>
      <c r="N121" t="str">
        <f>IF(OR(IFERROR(VALUE(M121)&lt;80,FALSE),COUNTIF(缓考名单!$A$2:$A$49,$F121&amp;"")&gt;0,COUNTIF(缓考名单!$B$2:$B$49,#REF!)&gt;0,IFERROR(VLOOKUP($F121&amp;"",学年成绩!$A$2:$B$462,2,FALSE)&lt;&gt;"100%",FALSE)),"是","")</f>
        <v/>
      </c>
    </row>
    <row r="122" ht="35" hidden="1" customHeight="1" spans="1:14">
      <c r="A122" s="7">
        <v>120</v>
      </c>
      <c r="B122" s="7">
        <v>2024</v>
      </c>
      <c r="C122" s="3" t="s">
        <v>16</v>
      </c>
      <c r="D122" s="3" t="s">
        <v>17</v>
      </c>
      <c r="E122" s="3" t="s">
        <v>23</v>
      </c>
      <c r="F122" s="7">
        <v>202434610123</v>
      </c>
      <c r="G122" s="3" t="s">
        <v>19</v>
      </c>
      <c r="H122" s="7">
        <v>0</v>
      </c>
      <c r="I122" s="7">
        <v>0</v>
      </c>
      <c r="J122" s="7">
        <v>27</v>
      </c>
      <c r="K122" s="7">
        <v>129</v>
      </c>
      <c r="L122" s="7">
        <v>29</v>
      </c>
      <c r="M122" t="str">
        <f>IF(COUNTIF(体测成绩!$A$2:$A$530,$F122&amp;"")=0,"",IF(VLOOKUP($F122&amp;"",体测成绩!$A$2:$B$530,2,FALSE)="免测",80,VLOOKUP($F122&amp;"",体测成绩!$A$2:$B$530,2,FALSE)))</f>
        <v/>
      </c>
      <c r="N122" t="str">
        <f>IF(OR(IFERROR(VALUE(M122)&lt;80,FALSE),COUNTIF(缓考名单!$A$2:$A$49,$F122&amp;"")&gt;0,COUNTIF(缓考名单!$B$2:$B$49,#REF!)&gt;0,IFERROR(VLOOKUP($F122&amp;"",学年成绩!$A$2:$B$462,2,FALSE)&lt;&gt;"100%",FALSE)),"是","")</f>
        <v/>
      </c>
    </row>
    <row r="123" ht="35" hidden="1" customHeight="1" spans="1:14">
      <c r="A123" s="7">
        <v>121</v>
      </c>
      <c r="B123" s="7">
        <v>2024</v>
      </c>
      <c r="C123" s="3" t="s">
        <v>16</v>
      </c>
      <c r="D123" s="3" t="s">
        <v>17</v>
      </c>
      <c r="E123" s="3" t="s">
        <v>23</v>
      </c>
      <c r="F123" s="7">
        <v>202434610117</v>
      </c>
      <c r="G123" s="3" t="s">
        <v>20</v>
      </c>
      <c r="H123" s="7">
        <v>0</v>
      </c>
      <c r="I123" s="7">
        <v>0</v>
      </c>
      <c r="J123" s="7">
        <v>40.4</v>
      </c>
      <c r="K123" s="7">
        <v>12</v>
      </c>
      <c r="L123" s="7">
        <v>3</v>
      </c>
      <c r="M123" t="str">
        <f>IF(COUNTIF(体测成绩!$A$2:$A$530,$F123&amp;"")=0,"",IF(VLOOKUP($F123&amp;"",体测成绩!$A$2:$B$530,2,FALSE)="免测",80,VLOOKUP($F123&amp;"",体测成绩!$A$2:$B$530,2,FALSE)))</f>
        <v/>
      </c>
      <c r="N123" t="str">
        <f>IF(OR(IFERROR(VALUE(M123)&lt;80,FALSE),COUNTIF(缓考名单!$A$2:$A$49,$F123&amp;"")&gt;0,COUNTIF(缓考名单!$B$2:$B$49,#REF!)&gt;0,IFERROR(VLOOKUP($F123&amp;"",学年成绩!$A$2:$B$462,2,FALSE)&lt;&gt;"100%",FALSE)),"是","")</f>
        <v/>
      </c>
    </row>
    <row r="124" ht="35" hidden="1" customHeight="1" spans="1:14">
      <c r="A124" s="7">
        <v>122</v>
      </c>
      <c r="B124" s="7">
        <v>2024</v>
      </c>
      <c r="C124" s="3" t="s">
        <v>16</v>
      </c>
      <c r="D124" s="3" t="s">
        <v>17</v>
      </c>
      <c r="E124" s="3" t="s">
        <v>23</v>
      </c>
      <c r="F124" s="7">
        <v>202434610125</v>
      </c>
      <c r="G124" s="3" t="s">
        <v>19</v>
      </c>
      <c r="H124" s="7">
        <v>0</v>
      </c>
      <c r="I124" s="7">
        <v>0</v>
      </c>
      <c r="J124" s="7">
        <v>21</v>
      </c>
      <c r="K124" s="7">
        <v>263</v>
      </c>
      <c r="L124" s="7">
        <v>54</v>
      </c>
      <c r="M124" t="str">
        <f>IF(COUNTIF(体测成绩!$A$2:$A$530,$F124&amp;"")=0,"",IF(VLOOKUP($F124&amp;"",体测成绩!$A$2:$B$530,2,FALSE)="免测",80,VLOOKUP($F124&amp;"",体测成绩!$A$2:$B$530,2,FALSE)))</f>
        <v/>
      </c>
      <c r="N124" t="str">
        <f>IF(OR(IFERROR(VALUE(M124)&lt;80,FALSE),COUNTIF(缓考名单!$A$2:$A$49,$F124&amp;"")&gt;0,COUNTIF(缓考名单!$B$2:$B$49,#REF!)&gt;0,IFERROR(VLOOKUP($F124&amp;"",学年成绩!$A$2:$B$462,2,FALSE)&lt;&gt;"100%",FALSE)),"是","")</f>
        <v/>
      </c>
    </row>
    <row r="125" ht="35" hidden="1" customHeight="1" spans="1:14">
      <c r="A125" s="7">
        <v>123</v>
      </c>
      <c r="B125" s="7">
        <v>2024</v>
      </c>
      <c r="C125" s="3" t="s">
        <v>16</v>
      </c>
      <c r="D125" s="3" t="s">
        <v>17</v>
      </c>
      <c r="E125" s="3" t="s">
        <v>23</v>
      </c>
      <c r="F125" s="7">
        <v>202434610128</v>
      </c>
      <c r="G125" s="3" t="s">
        <v>19</v>
      </c>
      <c r="H125" s="7">
        <v>0</v>
      </c>
      <c r="I125" s="7">
        <v>0</v>
      </c>
      <c r="J125" s="7">
        <v>40.55</v>
      </c>
      <c r="K125" s="7">
        <v>11</v>
      </c>
      <c r="L125" s="7">
        <v>2</v>
      </c>
      <c r="M125" t="str">
        <f>IF(COUNTIF(体测成绩!$A$2:$A$530,$F125&amp;"")=0,"",IF(VLOOKUP($F125&amp;"",体测成绩!$A$2:$B$530,2,FALSE)="免测",80,VLOOKUP($F125&amp;"",体测成绩!$A$2:$B$530,2,FALSE)))</f>
        <v/>
      </c>
      <c r="N125" t="str">
        <f>IF(OR(IFERROR(VALUE(M125)&lt;80,FALSE),COUNTIF(缓考名单!$A$2:$A$49,$F125&amp;"")&gt;0,COUNTIF(缓考名单!$B$2:$B$49,#REF!)&gt;0,IFERROR(VLOOKUP($F125&amp;"",学年成绩!$A$2:$B$462,2,FALSE)&lt;&gt;"100%",FALSE)),"是","")</f>
        <v/>
      </c>
    </row>
    <row r="126" ht="35" hidden="1" customHeight="1" spans="1:14">
      <c r="A126" s="7">
        <v>124</v>
      </c>
      <c r="B126" s="7">
        <v>2024</v>
      </c>
      <c r="C126" s="3" t="s">
        <v>16</v>
      </c>
      <c r="D126" s="3" t="s">
        <v>17</v>
      </c>
      <c r="E126" s="3" t="s">
        <v>23</v>
      </c>
      <c r="F126" s="7">
        <v>202434610126</v>
      </c>
      <c r="G126" s="3" t="s">
        <v>19</v>
      </c>
      <c r="H126" s="7">
        <v>0</v>
      </c>
      <c r="I126" s="7">
        <v>0</v>
      </c>
      <c r="J126" s="7">
        <v>21</v>
      </c>
      <c r="K126" s="7">
        <v>263</v>
      </c>
      <c r="L126" s="7">
        <v>54</v>
      </c>
      <c r="M126" t="str">
        <f>IF(COUNTIF(体测成绩!$A$2:$A$530,$F126&amp;"")=0,"",IF(VLOOKUP($F126&amp;"",体测成绩!$A$2:$B$530,2,FALSE)="免测",80,VLOOKUP($F126&amp;"",体测成绩!$A$2:$B$530,2,FALSE)))</f>
        <v/>
      </c>
      <c r="N126" t="str">
        <f>IF(OR(IFERROR(VALUE(M126)&lt;80,FALSE),COUNTIF(缓考名单!$A$2:$A$49,$F126&amp;"")&gt;0,COUNTIF(缓考名单!$B$2:$B$49,#REF!)&gt;0,IFERROR(VLOOKUP($F126&amp;"",学年成绩!$A$2:$B$462,2,FALSE)&lt;&gt;"100%",FALSE)),"是","")</f>
        <v/>
      </c>
    </row>
    <row r="127" ht="35" hidden="1" customHeight="1" spans="1:14">
      <c r="A127" s="7">
        <v>125</v>
      </c>
      <c r="B127" s="7">
        <v>2024</v>
      </c>
      <c r="C127" s="3" t="s">
        <v>16</v>
      </c>
      <c r="D127" s="3" t="s">
        <v>17</v>
      </c>
      <c r="E127" s="3" t="s">
        <v>23</v>
      </c>
      <c r="F127" s="7">
        <v>202434610132</v>
      </c>
      <c r="G127" s="3" t="s">
        <v>19</v>
      </c>
      <c r="H127" s="7">
        <v>0</v>
      </c>
      <c r="I127" s="7">
        <v>0</v>
      </c>
      <c r="J127" s="7">
        <v>23</v>
      </c>
      <c r="K127" s="7">
        <v>206</v>
      </c>
      <c r="L127" s="7">
        <v>45</v>
      </c>
      <c r="M127" t="str">
        <f>IF(COUNTIF(体测成绩!$A$2:$A$530,$F127&amp;"")=0,"",IF(VLOOKUP($F127&amp;"",体测成绩!$A$2:$B$530,2,FALSE)="免测",80,VLOOKUP($F127&amp;"",体测成绩!$A$2:$B$530,2,FALSE)))</f>
        <v/>
      </c>
      <c r="N127" t="str">
        <f>IF(OR(IFERROR(VALUE(M127)&lt;80,FALSE),COUNTIF(缓考名单!$A$2:$A$49,$F127&amp;"")&gt;0,COUNTIF(缓考名单!$B$2:$B$49,#REF!)&gt;0,IFERROR(VLOOKUP($F127&amp;"",学年成绩!$A$2:$B$462,2,FALSE)&lt;&gt;"100%",FALSE)),"是","")</f>
        <v/>
      </c>
    </row>
    <row r="128" ht="35" hidden="1" customHeight="1" spans="1:14">
      <c r="A128" s="7">
        <v>126</v>
      </c>
      <c r="B128" s="7">
        <v>2024</v>
      </c>
      <c r="C128" s="3" t="s">
        <v>16</v>
      </c>
      <c r="D128" s="3" t="s">
        <v>17</v>
      </c>
      <c r="E128" s="3" t="s">
        <v>23</v>
      </c>
      <c r="F128" s="7">
        <v>202434610101</v>
      </c>
      <c r="G128" s="3" t="s">
        <v>19</v>
      </c>
      <c r="H128" s="7">
        <v>0</v>
      </c>
      <c r="I128" s="7">
        <v>0</v>
      </c>
      <c r="J128" s="7">
        <v>21</v>
      </c>
      <c r="K128" s="7">
        <v>263</v>
      </c>
      <c r="L128" s="7">
        <v>54</v>
      </c>
      <c r="M128" t="str">
        <f>IF(COUNTIF(体测成绩!$A$2:$A$530,$F128&amp;"")=0,"",IF(VLOOKUP($F128&amp;"",体测成绩!$A$2:$B$530,2,FALSE)="免测",80,VLOOKUP($F128&amp;"",体测成绩!$A$2:$B$530,2,FALSE)))</f>
        <v/>
      </c>
      <c r="N128" t="str">
        <f>IF(OR(IFERROR(VALUE(M128)&lt;80,FALSE),COUNTIF(缓考名单!$A$2:$A$49,$F128&amp;"")&gt;0,COUNTIF(缓考名单!$B$2:$B$49,#REF!)&gt;0,IFERROR(VLOOKUP($F128&amp;"",学年成绩!$A$2:$B$462,2,FALSE)&lt;&gt;"100%",FALSE)),"是","")</f>
        <v/>
      </c>
    </row>
    <row r="129" ht="35" hidden="1" customHeight="1" spans="1:14">
      <c r="A129" s="7">
        <v>127</v>
      </c>
      <c r="B129" s="7">
        <v>2024</v>
      </c>
      <c r="C129" s="3" t="s">
        <v>16</v>
      </c>
      <c r="D129" s="3" t="s">
        <v>17</v>
      </c>
      <c r="E129" s="3" t="s">
        <v>23</v>
      </c>
      <c r="F129" s="7">
        <v>202434610119</v>
      </c>
      <c r="G129" s="3" t="s">
        <v>19</v>
      </c>
      <c r="H129" s="7">
        <v>0</v>
      </c>
      <c r="I129" s="7">
        <v>0</v>
      </c>
      <c r="J129" s="7">
        <v>41</v>
      </c>
      <c r="K129" s="7">
        <v>9</v>
      </c>
      <c r="L129" s="7">
        <v>1</v>
      </c>
      <c r="M129" t="str">
        <f>IF(COUNTIF(体测成绩!$A$2:$A$530,$F129&amp;"")=0,"",IF(VLOOKUP($F129&amp;"",体测成绩!$A$2:$B$530,2,FALSE)="免测",80,VLOOKUP($F129&amp;"",体测成绩!$A$2:$B$530,2,FALSE)))</f>
        <v/>
      </c>
      <c r="N129" t="str">
        <f>IF(OR(IFERROR(VALUE(M129)&lt;80,FALSE),COUNTIF(缓考名单!$A$2:$A$49,$F129&amp;"")&gt;0,COUNTIF(缓考名单!$B$2:$B$49,#REF!)&gt;0,IFERROR(VLOOKUP($F129&amp;"",学年成绩!$A$2:$B$462,2,FALSE)&lt;&gt;"100%",FALSE)),"是","")</f>
        <v/>
      </c>
    </row>
    <row r="130" ht="35" hidden="1" customHeight="1" spans="1:14">
      <c r="A130" s="7">
        <v>128</v>
      </c>
      <c r="B130" s="7">
        <v>2024</v>
      </c>
      <c r="C130" s="3" t="s">
        <v>16</v>
      </c>
      <c r="D130" s="3" t="s">
        <v>17</v>
      </c>
      <c r="E130" s="3" t="s">
        <v>23</v>
      </c>
      <c r="F130" s="7">
        <v>202434610105</v>
      </c>
      <c r="G130" s="3" t="s">
        <v>19</v>
      </c>
      <c r="H130" s="7">
        <v>0</v>
      </c>
      <c r="I130" s="7">
        <v>0</v>
      </c>
      <c r="J130" s="7">
        <v>21</v>
      </c>
      <c r="K130" s="7">
        <v>263</v>
      </c>
      <c r="L130" s="7">
        <v>54</v>
      </c>
      <c r="M130" t="str">
        <f>IF(COUNTIF(体测成绩!$A$2:$A$530,$F130&amp;"")=0,"",IF(VLOOKUP($F130&amp;"",体测成绩!$A$2:$B$530,2,FALSE)="免测",80,VLOOKUP($F130&amp;"",体测成绩!$A$2:$B$530,2,FALSE)))</f>
        <v/>
      </c>
      <c r="N130" t="str">
        <f>IF(OR(IFERROR(VALUE(M130)&lt;80,FALSE),COUNTIF(缓考名单!$A$2:$A$49,$F130&amp;"")&gt;0,COUNTIF(缓考名单!$B$2:$B$49,#REF!)&gt;0,IFERROR(VLOOKUP($F130&amp;"",学年成绩!$A$2:$B$462,2,FALSE)&lt;&gt;"100%",FALSE)),"是","")</f>
        <v/>
      </c>
    </row>
    <row r="131" ht="35" hidden="1" customHeight="1" spans="1:14">
      <c r="A131" s="7">
        <v>129</v>
      </c>
      <c r="B131" s="7">
        <v>2024</v>
      </c>
      <c r="C131" s="3" t="s">
        <v>16</v>
      </c>
      <c r="D131" s="3" t="s">
        <v>17</v>
      </c>
      <c r="E131" s="3" t="s">
        <v>23</v>
      </c>
      <c r="F131" s="7">
        <v>202434610106</v>
      </c>
      <c r="G131" s="3" t="s">
        <v>19</v>
      </c>
      <c r="H131" s="7">
        <v>0</v>
      </c>
      <c r="I131" s="7">
        <v>0</v>
      </c>
      <c r="J131" s="7">
        <v>23.2</v>
      </c>
      <c r="K131" s="7">
        <v>201</v>
      </c>
      <c r="L131" s="7">
        <v>44</v>
      </c>
      <c r="M131" t="str">
        <f>IF(COUNTIF(体测成绩!$A$2:$A$530,$F131&amp;"")=0,"",IF(VLOOKUP($F131&amp;"",体测成绩!$A$2:$B$530,2,FALSE)="免测",80,VLOOKUP($F131&amp;"",体测成绩!$A$2:$B$530,2,FALSE)))</f>
        <v/>
      </c>
      <c r="N131" t="str">
        <f>IF(OR(IFERROR(VALUE(M131)&lt;80,FALSE),COUNTIF(缓考名单!$A$2:$A$49,$F131&amp;"")&gt;0,COUNTIF(缓考名单!$B$2:$B$49,#REF!)&gt;0,IFERROR(VLOOKUP($F131&amp;"",学年成绩!$A$2:$B$462,2,FALSE)&lt;&gt;"100%",FALSE)),"是","")</f>
        <v/>
      </c>
    </row>
    <row r="132" ht="35" hidden="1" customHeight="1" spans="1:14">
      <c r="A132" s="7">
        <v>130</v>
      </c>
      <c r="B132" s="7">
        <v>2024</v>
      </c>
      <c r="C132" s="3" t="s">
        <v>16</v>
      </c>
      <c r="D132" s="3" t="s">
        <v>17</v>
      </c>
      <c r="E132" s="3" t="s">
        <v>23</v>
      </c>
      <c r="F132" s="7">
        <v>202434610113</v>
      </c>
      <c r="G132" s="3" t="s">
        <v>19</v>
      </c>
      <c r="H132" s="7">
        <v>0</v>
      </c>
      <c r="I132" s="7">
        <v>0</v>
      </c>
      <c r="J132" s="7">
        <v>22.2</v>
      </c>
      <c r="K132" s="7">
        <v>230</v>
      </c>
      <c r="L132" s="7">
        <v>51</v>
      </c>
      <c r="M132" t="str">
        <f>IF(COUNTIF(体测成绩!$A$2:$A$530,$F132&amp;"")=0,"",IF(VLOOKUP($F132&amp;"",体测成绩!$A$2:$B$530,2,FALSE)="免测",80,VLOOKUP($F132&amp;"",体测成绩!$A$2:$B$530,2,FALSE)))</f>
        <v/>
      </c>
      <c r="N132" t="str">
        <f>IF(OR(IFERROR(VALUE(M132)&lt;80,FALSE),COUNTIF(缓考名单!$A$2:$A$49,$F132&amp;"")&gt;0,COUNTIF(缓考名单!$B$2:$B$49,#REF!)&gt;0,IFERROR(VLOOKUP($F132&amp;"",学年成绩!$A$2:$B$462,2,FALSE)&lt;&gt;"100%",FALSE)),"是","")</f>
        <v/>
      </c>
    </row>
    <row r="133" ht="35" hidden="1" customHeight="1" spans="1:14">
      <c r="A133" s="7">
        <v>131</v>
      </c>
      <c r="B133" s="7">
        <v>2024</v>
      </c>
      <c r="C133" s="3" t="s">
        <v>16</v>
      </c>
      <c r="D133" s="3" t="s">
        <v>17</v>
      </c>
      <c r="E133" s="3" t="s">
        <v>24</v>
      </c>
      <c r="F133" s="7">
        <v>202434610227</v>
      </c>
      <c r="G133" s="3" t="s">
        <v>19</v>
      </c>
      <c r="H133" s="7">
        <v>0</v>
      </c>
      <c r="I133" s="7">
        <v>0</v>
      </c>
      <c r="J133" s="7">
        <v>21</v>
      </c>
      <c r="K133" s="7">
        <v>263</v>
      </c>
      <c r="L133" s="7">
        <v>54</v>
      </c>
      <c r="M133" t="str">
        <f>IF(COUNTIF(体测成绩!$A$2:$A$530,$F133&amp;"")=0,"",IF(VLOOKUP($F133&amp;"",体测成绩!$A$2:$B$530,2,FALSE)="免测",80,VLOOKUP($F133&amp;"",体测成绩!$A$2:$B$530,2,FALSE)))</f>
        <v/>
      </c>
      <c r="N133" t="str">
        <f>IF(OR(IFERROR(VALUE(M133)&lt;80,FALSE),COUNTIF(缓考名单!$A$2:$A$49,$F133&amp;"")&gt;0,COUNTIF(缓考名单!$B$2:$B$49,#REF!)&gt;0,IFERROR(VLOOKUP($F133&amp;"",学年成绩!$A$2:$B$462,2,FALSE)&lt;&gt;"100%",FALSE)),"是","")</f>
        <v/>
      </c>
    </row>
    <row r="134" ht="35" hidden="1" customHeight="1" spans="1:14">
      <c r="A134" s="7">
        <v>132</v>
      </c>
      <c r="B134" s="7">
        <v>2024</v>
      </c>
      <c r="C134" s="3" t="s">
        <v>16</v>
      </c>
      <c r="D134" s="3" t="s">
        <v>17</v>
      </c>
      <c r="E134" s="3" t="s">
        <v>24</v>
      </c>
      <c r="F134" s="7">
        <v>202434610228</v>
      </c>
      <c r="G134" s="3" t="s">
        <v>20</v>
      </c>
      <c r="H134" s="7">
        <v>0</v>
      </c>
      <c r="I134" s="7">
        <v>0</v>
      </c>
      <c r="J134" s="7">
        <v>28.2</v>
      </c>
      <c r="K134" s="7">
        <v>116</v>
      </c>
      <c r="L134" s="7">
        <v>26</v>
      </c>
      <c r="M134" t="str">
        <f>IF(COUNTIF(体测成绩!$A$2:$A$530,$F134&amp;"")=0,"",IF(VLOOKUP($F134&amp;"",体测成绩!$A$2:$B$530,2,FALSE)="免测",80,VLOOKUP($F134&amp;"",体测成绩!$A$2:$B$530,2,FALSE)))</f>
        <v/>
      </c>
      <c r="N134" t="str">
        <f>IF(OR(IFERROR(VALUE(M134)&lt;80,FALSE),COUNTIF(缓考名单!$A$2:$A$49,$F134&amp;"")&gt;0,COUNTIF(缓考名单!$B$2:$B$49,#REF!)&gt;0,IFERROR(VLOOKUP($F134&amp;"",学年成绩!$A$2:$B$462,2,FALSE)&lt;&gt;"100%",FALSE)),"是","")</f>
        <v/>
      </c>
    </row>
    <row r="135" ht="35" hidden="1" customHeight="1" spans="1:14">
      <c r="A135" s="7">
        <v>133</v>
      </c>
      <c r="B135" s="7">
        <v>2024</v>
      </c>
      <c r="C135" s="3" t="s">
        <v>16</v>
      </c>
      <c r="D135" s="3" t="s">
        <v>17</v>
      </c>
      <c r="E135" s="3" t="s">
        <v>24</v>
      </c>
      <c r="F135" s="7">
        <v>202434610205</v>
      </c>
      <c r="G135" s="3" t="s">
        <v>19</v>
      </c>
      <c r="H135" s="7">
        <v>0</v>
      </c>
      <c r="I135" s="7">
        <v>0</v>
      </c>
      <c r="J135" s="7">
        <v>20.92</v>
      </c>
      <c r="K135" s="7">
        <v>414</v>
      </c>
      <c r="L135" s="7">
        <v>93</v>
      </c>
      <c r="M135" t="str">
        <f>IF(COUNTIF(体测成绩!$A$2:$A$530,$F135&amp;"")=0,"",IF(VLOOKUP($F135&amp;"",体测成绩!$A$2:$B$530,2,FALSE)="免测",80,VLOOKUP($F135&amp;"",体测成绩!$A$2:$B$530,2,FALSE)))</f>
        <v/>
      </c>
      <c r="N135" t="str">
        <f>IF(OR(IFERROR(VALUE(M135)&lt;80,FALSE),COUNTIF(缓考名单!$A$2:$A$49,$F135&amp;"")&gt;0,COUNTIF(缓考名单!$B$2:$B$49,#REF!)&gt;0,IFERROR(VLOOKUP($F135&amp;"",学年成绩!$A$2:$B$462,2,FALSE)&lt;&gt;"100%",FALSE)),"是","")</f>
        <v/>
      </c>
    </row>
    <row r="136" ht="35" hidden="1" customHeight="1" spans="1:14">
      <c r="A136" s="7">
        <v>134</v>
      </c>
      <c r="B136" s="7">
        <v>2024</v>
      </c>
      <c r="C136" s="3" t="s">
        <v>16</v>
      </c>
      <c r="D136" s="3" t="s">
        <v>17</v>
      </c>
      <c r="E136" s="3" t="s">
        <v>24</v>
      </c>
      <c r="F136" s="7">
        <v>202328110104</v>
      </c>
      <c r="G136" s="3" t="s">
        <v>19</v>
      </c>
      <c r="H136" s="7">
        <v>0</v>
      </c>
      <c r="I136" s="7">
        <v>0</v>
      </c>
      <c r="J136" s="7">
        <v>21</v>
      </c>
      <c r="K136" s="7">
        <v>263</v>
      </c>
      <c r="L136" s="7">
        <v>54</v>
      </c>
      <c r="M136" t="str">
        <f>IF(COUNTIF(体测成绩!$A$2:$A$530,$F136&amp;"")=0,"",IF(VLOOKUP($F136&amp;"",体测成绩!$A$2:$B$530,2,FALSE)="免测",80,VLOOKUP($F136&amp;"",体测成绩!$A$2:$B$530,2,FALSE)))</f>
        <v/>
      </c>
      <c r="N136" t="str">
        <f>IF(OR(IFERROR(VALUE(M136)&lt;80,FALSE),COUNTIF(缓考名单!$A$2:$A$49,$F136&amp;"")&gt;0,COUNTIF(缓考名单!$B$2:$B$49,#REF!)&gt;0,IFERROR(VLOOKUP($F136&amp;"",学年成绩!$A$2:$B$462,2,FALSE)&lt;&gt;"100%",FALSE)),"是","")</f>
        <v>是</v>
      </c>
    </row>
    <row r="137" ht="35" hidden="1" customHeight="1" spans="1:14">
      <c r="A137" s="7">
        <v>135</v>
      </c>
      <c r="B137" s="7">
        <v>2024</v>
      </c>
      <c r="C137" s="3" t="s">
        <v>16</v>
      </c>
      <c r="D137" s="3" t="s">
        <v>17</v>
      </c>
      <c r="E137" s="3" t="s">
        <v>24</v>
      </c>
      <c r="F137" s="7">
        <v>202434610204</v>
      </c>
      <c r="G137" s="3" t="s">
        <v>19</v>
      </c>
      <c r="H137" s="7">
        <v>0</v>
      </c>
      <c r="I137" s="7">
        <v>0</v>
      </c>
      <c r="J137" s="7">
        <v>21</v>
      </c>
      <c r="K137" s="7">
        <v>263</v>
      </c>
      <c r="L137" s="7">
        <v>54</v>
      </c>
      <c r="M137" t="str">
        <f>IF(COUNTIF(体测成绩!$A$2:$A$530,$F137&amp;"")=0,"",IF(VLOOKUP($F137&amp;"",体测成绩!$A$2:$B$530,2,FALSE)="免测",80,VLOOKUP($F137&amp;"",体测成绩!$A$2:$B$530,2,FALSE)))</f>
        <v/>
      </c>
      <c r="N137" t="str">
        <f>IF(OR(IFERROR(VALUE(M137)&lt;80,FALSE),COUNTIF(缓考名单!$A$2:$A$49,$F137&amp;"")&gt;0,COUNTIF(缓考名单!$B$2:$B$49,#REF!)&gt;0,IFERROR(VLOOKUP($F137&amp;"",学年成绩!$A$2:$B$462,2,FALSE)&lt;&gt;"100%",FALSE)),"是","")</f>
        <v/>
      </c>
    </row>
    <row r="138" ht="35" hidden="1" customHeight="1" spans="1:14">
      <c r="A138" s="7">
        <v>136</v>
      </c>
      <c r="B138" s="7">
        <v>2024</v>
      </c>
      <c r="C138" s="3" t="s">
        <v>16</v>
      </c>
      <c r="D138" s="3" t="s">
        <v>17</v>
      </c>
      <c r="E138" s="3" t="s">
        <v>24</v>
      </c>
      <c r="F138" s="7">
        <v>202434610219</v>
      </c>
      <c r="G138" s="3" t="s">
        <v>19</v>
      </c>
      <c r="H138" s="7">
        <v>0</v>
      </c>
      <c r="I138" s="7">
        <v>0</v>
      </c>
      <c r="J138" s="7">
        <v>21.5</v>
      </c>
      <c r="K138" s="7">
        <v>249</v>
      </c>
      <c r="L138" s="7">
        <v>52</v>
      </c>
      <c r="M138" t="str">
        <f>IF(COUNTIF(体测成绩!$A$2:$A$530,$F138&amp;"")=0,"",IF(VLOOKUP($F138&amp;"",体测成绩!$A$2:$B$530,2,FALSE)="免测",80,VLOOKUP($F138&amp;"",体测成绩!$A$2:$B$530,2,FALSE)))</f>
        <v/>
      </c>
      <c r="N138" t="str">
        <f>IF(OR(IFERROR(VALUE(M138)&lt;80,FALSE),COUNTIF(缓考名单!$A$2:$A$49,$F138&amp;"")&gt;0,COUNTIF(缓考名单!$B$2:$B$49,#REF!)&gt;0,IFERROR(VLOOKUP($F138&amp;"",学年成绩!$A$2:$B$462,2,FALSE)&lt;&gt;"100%",FALSE)),"是","")</f>
        <v/>
      </c>
    </row>
    <row r="139" ht="35" hidden="1" customHeight="1" spans="1:14">
      <c r="A139" s="7">
        <v>137</v>
      </c>
      <c r="B139" s="7">
        <v>2024</v>
      </c>
      <c r="C139" s="3" t="s">
        <v>16</v>
      </c>
      <c r="D139" s="3" t="s">
        <v>17</v>
      </c>
      <c r="E139" s="3" t="s">
        <v>24</v>
      </c>
      <c r="F139" s="7">
        <v>202434610224</v>
      </c>
      <c r="G139" s="3" t="s">
        <v>19</v>
      </c>
      <c r="H139" s="7">
        <v>0</v>
      </c>
      <c r="I139" s="7">
        <v>0</v>
      </c>
      <c r="J139" s="7">
        <v>21</v>
      </c>
      <c r="K139" s="7">
        <v>263</v>
      </c>
      <c r="L139" s="7">
        <v>54</v>
      </c>
      <c r="M139" t="str">
        <f>IF(COUNTIF(体测成绩!$A$2:$A$530,$F139&amp;"")=0,"",IF(VLOOKUP($F139&amp;"",体测成绩!$A$2:$B$530,2,FALSE)="免测",80,VLOOKUP($F139&amp;"",体测成绩!$A$2:$B$530,2,FALSE)))</f>
        <v/>
      </c>
      <c r="N139" t="str">
        <f>IF(OR(IFERROR(VALUE(M139)&lt;80,FALSE),COUNTIF(缓考名单!$A$2:$A$49,$F139&amp;"")&gt;0,COUNTIF(缓考名单!$B$2:$B$49,#REF!)&gt;0,IFERROR(VLOOKUP($F139&amp;"",学年成绩!$A$2:$B$462,2,FALSE)&lt;&gt;"100%",FALSE)),"是","")</f>
        <v/>
      </c>
    </row>
    <row r="140" ht="35" hidden="1" customHeight="1" spans="1:14">
      <c r="A140" s="7">
        <v>138</v>
      </c>
      <c r="B140" s="7">
        <v>2024</v>
      </c>
      <c r="C140" s="3" t="s">
        <v>16</v>
      </c>
      <c r="D140" s="3" t="s">
        <v>17</v>
      </c>
      <c r="E140" s="3" t="s">
        <v>24</v>
      </c>
      <c r="F140" s="7">
        <v>202414110120</v>
      </c>
      <c r="G140" s="3" t="s">
        <v>20</v>
      </c>
      <c r="H140" s="7">
        <v>0</v>
      </c>
      <c r="I140" s="7">
        <v>0</v>
      </c>
      <c r="J140" s="7">
        <v>21</v>
      </c>
      <c r="K140" s="7">
        <v>263</v>
      </c>
      <c r="L140" s="7">
        <v>54</v>
      </c>
      <c r="M140" t="str">
        <f>IF(COUNTIF(体测成绩!$A$2:$A$530,$F140&amp;"")=0,"",IF(VLOOKUP($F140&amp;"",体测成绩!$A$2:$B$530,2,FALSE)="免测",80,VLOOKUP($F140&amp;"",体测成绩!$A$2:$B$530,2,FALSE)))</f>
        <v/>
      </c>
      <c r="N140" t="str">
        <f>IF(OR(IFERROR(VALUE(M140)&lt;80,FALSE),COUNTIF(缓考名单!$A$2:$A$49,$F140&amp;"")&gt;0,COUNTIF(缓考名单!$B$2:$B$49,#REF!)&gt;0,IFERROR(VLOOKUP($F140&amp;"",学年成绩!$A$2:$B$462,2,FALSE)&lt;&gt;"100%",FALSE)),"是","")</f>
        <v/>
      </c>
    </row>
    <row r="141" ht="35" hidden="1" customHeight="1" spans="1:14">
      <c r="A141" s="7">
        <v>139</v>
      </c>
      <c r="B141" s="7">
        <v>2024</v>
      </c>
      <c r="C141" s="3" t="s">
        <v>16</v>
      </c>
      <c r="D141" s="3" t="s">
        <v>17</v>
      </c>
      <c r="E141" s="3" t="s">
        <v>24</v>
      </c>
      <c r="F141" s="7">
        <v>202434610212</v>
      </c>
      <c r="G141" s="3" t="s">
        <v>20</v>
      </c>
      <c r="H141" s="7">
        <v>0</v>
      </c>
      <c r="I141" s="7">
        <v>0</v>
      </c>
      <c r="J141" s="7">
        <v>30.7</v>
      </c>
      <c r="K141" s="7">
        <v>82</v>
      </c>
      <c r="L141" s="7">
        <v>20</v>
      </c>
      <c r="M141" t="str">
        <f>IF(COUNTIF(体测成绩!$A$2:$A$530,$F141&amp;"")=0,"",IF(VLOOKUP($F141&amp;"",体测成绩!$A$2:$B$530,2,FALSE)="免测",80,VLOOKUP($F141&amp;"",体测成绩!$A$2:$B$530,2,FALSE)))</f>
        <v/>
      </c>
      <c r="N141" t="str">
        <f>IF(OR(IFERROR(VALUE(M141)&lt;80,FALSE),COUNTIF(缓考名单!$A$2:$A$49,$F141&amp;"")&gt;0,COUNTIF(缓考名单!$B$2:$B$49,#REF!)&gt;0,IFERROR(VLOOKUP($F141&amp;"",学年成绩!$A$2:$B$462,2,FALSE)&lt;&gt;"100%",FALSE)),"是","")</f>
        <v/>
      </c>
    </row>
    <row r="142" ht="35" hidden="1" customHeight="1" spans="1:14">
      <c r="A142" s="7">
        <v>140</v>
      </c>
      <c r="B142" s="7">
        <v>2024</v>
      </c>
      <c r="C142" s="3" t="s">
        <v>16</v>
      </c>
      <c r="D142" s="3" t="s">
        <v>17</v>
      </c>
      <c r="E142" s="3" t="s">
        <v>24</v>
      </c>
      <c r="F142" s="7">
        <v>202434610229</v>
      </c>
      <c r="G142" s="3" t="s">
        <v>19</v>
      </c>
      <c r="H142" s="7">
        <v>0</v>
      </c>
      <c r="I142" s="7">
        <v>0</v>
      </c>
      <c r="J142" s="7">
        <v>39.8</v>
      </c>
      <c r="K142" s="7">
        <v>15</v>
      </c>
      <c r="L142" s="7">
        <v>5</v>
      </c>
      <c r="M142" t="str">
        <f>IF(COUNTIF(体测成绩!$A$2:$A$530,$F142&amp;"")=0,"",IF(VLOOKUP($F142&amp;"",体测成绩!$A$2:$B$530,2,FALSE)="免测",80,VLOOKUP($F142&amp;"",体测成绩!$A$2:$B$530,2,FALSE)))</f>
        <v/>
      </c>
      <c r="N142" t="str">
        <f>IF(OR(IFERROR(VALUE(M142)&lt;80,FALSE),COUNTIF(缓考名单!$A$2:$A$49,$F142&amp;"")&gt;0,COUNTIF(缓考名单!$B$2:$B$49,#REF!)&gt;0,IFERROR(VLOOKUP($F142&amp;"",学年成绩!$A$2:$B$462,2,FALSE)&lt;&gt;"100%",FALSE)),"是","")</f>
        <v/>
      </c>
    </row>
    <row r="143" ht="35" hidden="1" customHeight="1" spans="1:14">
      <c r="A143" s="7">
        <v>141</v>
      </c>
      <c r="B143" s="7">
        <v>2024</v>
      </c>
      <c r="C143" s="3" t="s">
        <v>16</v>
      </c>
      <c r="D143" s="3" t="s">
        <v>17</v>
      </c>
      <c r="E143" s="3" t="s">
        <v>24</v>
      </c>
      <c r="F143" s="7">
        <v>202434610213</v>
      </c>
      <c r="G143" s="3" t="s">
        <v>19</v>
      </c>
      <c r="H143" s="7">
        <v>0</v>
      </c>
      <c r="I143" s="7">
        <v>0</v>
      </c>
      <c r="J143" s="7">
        <v>21</v>
      </c>
      <c r="K143" s="7">
        <v>263</v>
      </c>
      <c r="L143" s="7">
        <v>54</v>
      </c>
      <c r="M143" t="str">
        <f>IF(COUNTIF(体测成绩!$A$2:$A$530,$F143&amp;"")=0,"",IF(VLOOKUP($F143&amp;"",体测成绩!$A$2:$B$530,2,FALSE)="免测",80,VLOOKUP($F143&amp;"",体测成绩!$A$2:$B$530,2,FALSE)))</f>
        <v/>
      </c>
      <c r="N143" t="str">
        <f>IF(OR(IFERROR(VALUE(M143)&lt;80,FALSE),COUNTIF(缓考名单!$A$2:$A$49,$F143&amp;"")&gt;0,COUNTIF(缓考名单!$B$2:$B$49,#REF!)&gt;0,IFERROR(VLOOKUP($F143&amp;"",学年成绩!$A$2:$B$462,2,FALSE)&lt;&gt;"100%",FALSE)),"是","")</f>
        <v/>
      </c>
    </row>
    <row r="144" ht="35" hidden="1" customHeight="1" spans="1:14">
      <c r="A144" s="7">
        <v>142</v>
      </c>
      <c r="B144" s="7">
        <v>2024</v>
      </c>
      <c r="C144" s="3" t="s">
        <v>16</v>
      </c>
      <c r="D144" s="3" t="s">
        <v>17</v>
      </c>
      <c r="E144" s="3" t="s">
        <v>24</v>
      </c>
      <c r="F144" s="7">
        <v>202434610226</v>
      </c>
      <c r="G144" s="3" t="s">
        <v>20</v>
      </c>
      <c r="H144" s="7">
        <v>0</v>
      </c>
      <c r="I144" s="7">
        <v>0</v>
      </c>
      <c r="J144" s="7">
        <v>36.7</v>
      </c>
      <c r="K144" s="7">
        <v>41</v>
      </c>
      <c r="L144" s="7">
        <v>9</v>
      </c>
      <c r="M144" t="str">
        <f>IF(COUNTIF(体测成绩!$A$2:$A$530,$F144&amp;"")=0,"",IF(VLOOKUP($F144&amp;"",体测成绩!$A$2:$B$530,2,FALSE)="免测",80,VLOOKUP($F144&amp;"",体测成绩!$A$2:$B$530,2,FALSE)))</f>
        <v/>
      </c>
      <c r="N144" t="str">
        <f>IF(OR(IFERROR(VALUE(M144)&lt;80,FALSE),COUNTIF(缓考名单!$A$2:$A$49,$F144&amp;"")&gt;0,COUNTIF(缓考名单!$B$2:$B$49,#REF!)&gt;0,IFERROR(VLOOKUP($F144&amp;"",学年成绩!$A$2:$B$462,2,FALSE)&lt;&gt;"100%",FALSE)),"是","")</f>
        <v/>
      </c>
    </row>
    <row r="145" ht="35" hidden="1" customHeight="1" spans="1:14">
      <c r="A145" s="7">
        <v>143</v>
      </c>
      <c r="B145" s="7">
        <v>2024</v>
      </c>
      <c r="C145" s="3" t="s">
        <v>16</v>
      </c>
      <c r="D145" s="3" t="s">
        <v>17</v>
      </c>
      <c r="E145" s="3" t="s">
        <v>24</v>
      </c>
      <c r="F145" s="7">
        <v>202434610217</v>
      </c>
      <c r="G145" s="3" t="s">
        <v>19</v>
      </c>
      <c r="H145" s="7">
        <v>0</v>
      </c>
      <c r="I145" s="7">
        <v>0</v>
      </c>
      <c r="J145" s="7">
        <v>33.9</v>
      </c>
      <c r="K145" s="7">
        <v>55</v>
      </c>
      <c r="L145" s="7">
        <v>15</v>
      </c>
      <c r="M145" t="str">
        <f>IF(COUNTIF(体测成绩!$A$2:$A$530,$F145&amp;"")=0,"",IF(VLOOKUP($F145&amp;"",体测成绩!$A$2:$B$530,2,FALSE)="免测",80,VLOOKUP($F145&amp;"",体测成绩!$A$2:$B$530,2,FALSE)))</f>
        <v/>
      </c>
      <c r="N145" t="str">
        <f>IF(OR(IFERROR(VALUE(M145)&lt;80,FALSE),COUNTIF(缓考名单!$A$2:$A$49,$F145&amp;"")&gt;0,COUNTIF(缓考名单!$B$2:$B$49,#REF!)&gt;0,IFERROR(VLOOKUP($F145&amp;"",学年成绩!$A$2:$B$462,2,FALSE)&lt;&gt;"100%",FALSE)),"是","")</f>
        <v/>
      </c>
    </row>
    <row r="146" ht="35" hidden="1" customHeight="1" spans="1:14">
      <c r="A146" s="7">
        <v>144</v>
      </c>
      <c r="B146" s="7">
        <v>2024</v>
      </c>
      <c r="C146" s="3" t="s">
        <v>16</v>
      </c>
      <c r="D146" s="3" t="s">
        <v>17</v>
      </c>
      <c r="E146" s="3" t="s">
        <v>24</v>
      </c>
      <c r="F146" s="7">
        <v>202434610218</v>
      </c>
      <c r="G146" s="3" t="s">
        <v>19</v>
      </c>
      <c r="H146" s="7">
        <v>0</v>
      </c>
      <c r="I146" s="7">
        <v>0</v>
      </c>
      <c r="J146" s="7">
        <v>20.86</v>
      </c>
      <c r="K146" s="7">
        <v>415</v>
      </c>
      <c r="L146" s="7">
        <v>94</v>
      </c>
      <c r="M146" t="str">
        <f>IF(COUNTIF(体测成绩!$A$2:$A$530,$F146&amp;"")=0,"",IF(VLOOKUP($F146&amp;"",体测成绩!$A$2:$B$530,2,FALSE)="免测",80,VLOOKUP($F146&amp;"",体测成绩!$A$2:$B$530,2,FALSE)))</f>
        <v/>
      </c>
      <c r="N146" t="str">
        <f>IF(OR(IFERROR(VALUE(M146)&lt;80,FALSE),COUNTIF(缓考名单!$A$2:$A$49,$F146&amp;"")&gt;0,COUNTIF(缓考名单!$B$2:$B$49,#REF!)&gt;0,IFERROR(VLOOKUP($F146&amp;"",学年成绩!$A$2:$B$462,2,FALSE)&lt;&gt;"100%",FALSE)),"是","")</f>
        <v/>
      </c>
    </row>
    <row r="147" ht="35" hidden="1" customHeight="1" spans="1:14">
      <c r="A147" s="7">
        <v>145</v>
      </c>
      <c r="B147" s="7">
        <v>2024</v>
      </c>
      <c r="C147" s="3" t="s">
        <v>16</v>
      </c>
      <c r="D147" s="3" t="s">
        <v>17</v>
      </c>
      <c r="E147" s="3" t="s">
        <v>24</v>
      </c>
      <c r="F147" s="7">
        <v>202433510118</v>
      </c>
      <c r="G147" s="3" t="s">
        <v>20</v>
      </c>
      <c r="H147" s="7">
        <v>0</v>
      </c>
      <c r="I147" s="7">
        <v>0</v>
      </c>
      <c r="J147" s="7">
        <v>21</v>
      </c>
      <c r="K147" s="7">
        <v>263</v>
      </c>
      <c r="L147" s="7">
        <v>54</v>
      </c>
      <c r="M147" t="str">
        <f>IF(COUNTIF(体测成绩!$A$2:$A$530,$F147&amp;"")=0,"",IF(VLOOKUP($F147&amp;"",体测成绩!$A$2:$B$530,2,FALSE)="免测",80,VLOOKUP($F147&amp;"",体测成绩!$A$2:$B$530,2,FALSE)))</f>
        <v/>
      </c>
      <c r="N147" t="str">
        <f>IF(OR(IFERROR(VALUE(M147)&lt;80,FALSE),COUNTIF(缓考名单!$A$2:$A$49,$F147&amp;"")&gt;0,COUNTIF(缓考名单!$B$2:$B$49,#REF!)&gt;0,IFERROR(VLOOKUP($F147&amp;"",学年成绩!$A$2:$B$462,2,FALSE)&lt;&gt;"100%",FALSE)),"是","")</f>
        <v>是</v>
      </c>
    </row>
    <row r="148" ht="35" hidden="1" customHeight="1" spans="1:14">
      <c r="A148" s="7">
        <v>146</v>
      </c>
      <c r="B148" s="7">
        <v>2024</v>
      </c>
      <c r="C148" s="3" t="s">
        <v>16</v>
      </c>
      <c r="D148" s="3" t="s">
        <v>17</v>
      </c>
      <c r="E148" s="3" t="s">
        <v>24</v>
      </c>
      <c r="F148" s="7">
        <v>202434610215</v>
      </c>
      <c r="G148" s="3" t="s">
        <v>19</v>
      </c>
      <c r="H148" s="7">
        <v>0</v>
      </c>
      <c r="I148" s="7">
        <v>0</v>
      </c>
      <c r="J148" s="7">
        <v>34.45</v>
      </c>
      <c r="K148" s="7">
        <v>52</v>
      </c>
      <c r="L148" s="7">
        <v>14</v>
      </c>
      <c r="M148" t="str">
        <f>IF(COUNTIF(体测成绩!$A$2:$A$530,$F148&amp;"")=0,"",IF(VLOOKUP($F148&amp;"",体测成绩!$A$2:$B$530,2,FALSE)="免测",80,VLOOKUP($F148&amp;"",体测成绩!$A$2:$B$530,2,FALSE)))</f>
        <v/>
      </c>
      <c r="N148" t="str">
        <f>IF(OR(IFERROR(VALUE(M148)&lt;80,FALSE),COUNTIF(缓考名单!$A$2:$A$49,$F148&amp;"")&gt;0,COUNTIF(缓考名单!$B$2:$B$49,#REF!)&gt;0,IFERROR(VLOOKUP($F148&amp;"",学年成绩!$A$2:$B$462,2,FALSE)&lt;&gt;"100%",FALSE)),"是","")</f>
        <v/>
      </c>
    </row>
    <row r="149" ht="35" hidden="1" customHeight="1" spans="1:14">
      <c r="A149" s="7">
        <v>147</v>
      </c>
      <c r="B149" s="7">
        <v>2024</v>
      </c>
      <c r="C149" s="3" t="s">
        <v>16</v>
      </c>
      <c r="D149" s="3" t="s">
        <v>17</v>
      </c>
      <c r="E149" s="3" t="s">
        <v>24</v>
      </c>
      <c r="F149" s="7">
        <v>202434610216</v>
      </c>
      <c r="G149" s="3" t="s">
        <v>20</v>
      </c>
      <c r="H149" s="7">
        <v>0</v>
      </c>
      <c r="I149" s="7">
        <v>0</v>
      </c>
      <c r="J149" s="7">
        <v>27.8</v>
      </c>
      <c r="K149" s="7">
        <v>122</v>
      </c>
      <c r="L149" s="7">
        <v>28</v>
      </c>
      <c r="M149" t="str">
        <f>IF(COUNTIF(体测成绩!$A$2:$A$530,$F149&amp;"")=0,"",IF(VLOOKUP($F149&amp;"",体测成绩!$A$2:$B$530,2,FALSE)="免测",80,VLOOKUP($F149&amp;"",体测成绩!$A$2:$B$530,2,FALSE)))</f>
        <v/>
      </c>
      <c r="N149" t="str">
        <f>IF(OR(IFERROR(VALUE(M149)&lt;80,FALSE),COUNTIF(缓考名单!$A$2:$A$49,$F149&amp;"")&gt;0,COUNTIF(缓考名单!$B$2:$B$49,#REF!)&gt;0,IFERROR(VLOOKUP($F149&amp;"",学年成绩!$A$2:$B$462,2,FALSE)&lt;&gt;"100%",FALSE)),"是","")</f>
        <v/>
      </c>
    </row>
    <row r="150" ht="35" hidden="1" customHeight="1" spans="1:14">
      <c r="A150" s="7">
        <v>148</v>
      </c>
      <c r="B150" s="7">
        <v>2024</v>
      </c>
      <c r="C150" s="3" t="s">
        <v>16</v>
      </c>
      <c r="D150" s="3" t="s">
        <v>17</v>
      </c>
      <c r="E150" s="3" t="s">
        <v>24</v>
      </c>
      <c r="F150" s="7">
        <v>202434610223</v>
      </c>
      <c r="G150" s="3" t="s">
        <v>19</v>
      </c>
      <c r="H150" s="7">
        <v>0</v>
      </c>
      <c r="I150" s="7">
        <v>0</v>
      </c>
      <c r="J150" s="7">
        <v>21</v>
      </c>
      <c r="K150" s="7">
        <v>263</v>
      </c>
      <c r="L150" s="7">
        <v>54</v>
      </c>
      <c r="M150" t="str">
        <f>IF(COUNTIF(体测成绩!$A$2:$A$530,$F150&amp;"")=0,"",IF(VLOOKUP($F150&amp;"",体测成绩!$A$2:$B$530,2,FALSE)="免测",80,VLOOKUP($F150&amp;"",体测成绩!$A$2:$B$530,2,FALSE)))</f>
        <v/>
      </c>
      <c r="N150" t="str">
        <f>IF(OR(IFERROR(VALUE(M150)&lt;80,FALSE),COUNTIF(缓考名单!$A$2:$A$49,$F150&amp;"")&gt;0,COUNTIF(缓考名单!$B$2:$B$49,#REF!)&gt;0,IFERROR(VLOOKUP($F150&amp;"",学年成绩!$A$2:$B$462,2,FALSE)&lt;&gt;"100%",FALSE)),"是","")</f>
        <v/>
      </c>
    </row>
    <row r="151" ht="35" hidden="1" customHeight="1" spans="1:14">
      <c r="A151" s="7">
        <v>149</v>
      </c>
      <c r="B151" s="7">
        <v>2024</v>
      </c>
      <c r="C151" s="3" t="s">
        <v>16</v>
      </c>
      <c r="D151" s="3" t="s">
        <v>17</v>
      </c>
      <c r="E151" s="3" t="s">
        <v>24</v>
      </c>
      <c r="F151" s="7">
        <v>202434610220</v>
      </c>
      <c r="G151" s="3" t="s">
        <v>19</v>
      </c>
      <c r="H151" s="7">
        <v>0</v>
      </c>
      <c r="I151" s="7">
        <v>0</v>
      </c>
      <c r="J151" s="7">
        <v>21</v>
      </c>
      <c r="K151" s="7">
        <v>263</v>
      </c>
      <c r="L151" s="7">
        <v>54</v>
      </c>
      <c r="M151" t="str">
        <f>IF(COUNTIF(体测成绩!$A$2:$A$530,$F151&amp;"")=0,"",IF(VLOOKUP($F151&amp;"",体测成绩!$A$2:$B$530,2,FALSE)="免测",80,VLOOKUP($F151&amp;"",体测成绩!$A$2:$B$530,2,FALSE)))</f>
        <v/>
      </c>
      <c r="N151" t="str">
        <f>IF(OR(IFERROR(VALUE(M151)&lt;80,FALSE),COUNTIF(缓考名单!$A$2:$A$49,$F151&amp;"")&gt;0,COUNTIF(缓考名单!$B$2:$B$49,#REF!)&gt;0,IFERROR(VLOOKUP($F151&amp;"",学年成绩!$A$2:$B$462,2,FALSE)&lt;&gt;"100%",FALSE)),"是","")</f>
        <v/>
      </c>
    </row>
    <row r="152" ht="35" hidden="1" customHeight="1" spans="1:14">
      <c r="A152" s="7">
        <v>150</v>
      </c>
      <c r="B152" s="7">
        <v>2024</v>
      </c>
      <c r="C152" s="3" t="s">
        <v>16</v>
      </c>
      <c r="D152" s="3" t="s">
        <v>17</v>
      </c>
      <c r="E152" s="3" t="s">
        <v>24</v>
      </c>
      <c r="F152" s="7">
        <v>202434610222</v>
      </c>
      <c r="G152" s="3" t="s">
        <v>19</v>
      </c>
      <c r="H152" s="7">
        <v>0</v>
      </c>
      <c r="I152" s="7">
        <v>0</v>
      </c>
      <c r="J152" s="7">
        <v>21</v>
      </c>
      <c r="K152" s="7">
        <v>263</v>
      </c>
      <c r="L152" s="7">
        <v>54</v>
      </c>
      <c r="M152" t="str">
        <f>IF(COUNTIF(体测成绩!$A$2:$A$530,$F152&amp;"")=0,"",IF(VLOOKUP($F152&amp;"",体测成绩!$A$2:$B$530,2,FALSE)="免测",80,VLOOKUP($F152&amp;"",体测成绩!$A$2:$B$530,2,FALSE)))</f>
        <v/>
      </c>
      <c r="N152" t="str">
        <f>IF(OR(IFERROR(VALUE(M152)&lt;80,FALSE),COUNTIF(缓考名单!$A$2:$A$49,$F152&amp;"")&gt;0,COUNTIF(缓考名单!$B$2:$B$49,#REF!)&gt;0,IFERROR(VLOOKUP($F152&amp;"",学年成绩!$A$2:$B$462,2,FALSE)&lt;&gt;"100%",FALSE)),"是","")</f>
        <v>是</v>
      </c>
    </row>
    <row r="153" ht="35" hidden="1" customHeight="1" spans="1:14">
      <c r="A153" s="7">
        <v>151</v>
      </c>
      <c r="B153" s="7">
        <v>2024</v>
      </c>
      <c r="C153" s="3" t="s">
        <v>16</v>
      </c>
      <c r="D153" s="3" t="s">
        <v>17</v>
      </c>
      <c r="E153" s="3" t="s">
        <v>24</v>
      </c>
      <c r="F153" s="7">
        <v>202434610221</v>
      </c>
      <c r="G153" s="3" t="s">
        <v>19</v>
      </c>
      <c r="H153" s="7">
        <v>0</v>
      </c>
      <c r="I153" s="7">
        <v>0</v>
      </c>
      <c r="J153" s="7">
        <v>21</v>
      </c>
      <c r="K153" s="7">
        <v>263</v>
      </c>
      <c r="L153" s="7">
        <v>54</v>
      </c>
      <c r="M153" t="str">
        <f>IF(COUNTIF(体测成绩!$A$2:$A$530,$F153&amp;"")=0,"",IF(VLOOKUP($F153&amp;"",体测成绩!$A$2:$B$530,2,FALSE)="免测",80,VLOOKUP($F153&amp;"",体测成绩!$A$2:$B$530,2,FALSE)))</f>
        <v/>
      </c>
      <c r="N153" t="str">
        <f>IF(OR(IFERROR(VALUE(M153)&lt;80,FALSE),COUNTIF(缓考名单!$A$2:$A$49,$F153&amp;"")&gt;0,COUNTIF(缓考名单!$B$2:$B$49,#REF!)&gt;0,IFERROR(VLOOKUP($F153&amp;"",学年成绩!$A$2:$B$462,2,FALSE)&lt;&gt;"100%",FALSE)),"是","")</f>
        <v/>
      </c>
    </row>
    <row r="154" ht="35" hidden="1" customHeight="1" spans="1:14">
      <c r="A154" s="7">
        <v>152</v>
      </c>
      <c r="B154" s="7">
        <v>2024</v>
      </c>
      <c r="C154" s="3" t="s">
        <v>16</v>
      </c>
      <c r="D154" s="3" t="s">
        <v>17</v>
      </c>
      <c r="E154" s="3" t="s">
        <v>24</v>
      </c>
      <c r="F154" s="7">
        <v>202434610201</v>
      </c>
      <c r="G154" s="3" t="s">
        <v>19</v>
      </c>
      <c r="H154" s="7">
        <v>0</v>
      </c>
      <c r="I154" s="7">
        <v>0</v>
      </c>
      <c r="J154" s="7">
        <v>30.75</v>
      </c>
      <c r="K154" s="7">
        <v>81</v>
      </c>
      <c r="L154" s="7">
        <v>19</v>
      </c>
      <c r="M154" t="str">
        <f>IF(COUNTIF(体测成绩!$A$2:$A$530,$F154&amp;"")=0,"",IF(VLOOKUP($F154&amp;"",体测成绩!$A$2:$B$530,2,FALSE)="免测",80,VLOOKUP($F154&amp;"",体测成绩!$A$2:$B$530,2,FALSE)))</f>
        <v/>
      </c>
      <c r="N154" t="str">
        <f>IF(OR(IFERROR(VALUE(M154)&lt;80,FALSE),COUNTIF(缓考名单!$A$2:$A$49,$F154&amp;"")&gt;0,COUNTIF(缓考名单!$B$2:$B$49,#REF!)&gt;0,IFERROR(VLOOKUP($F154&amp;"",学年成绩!$A$2:$B$462,2,FALSE)&lt;&gt;"100%",FALSE)),"是","")</f>
        <v/>
      </c>
    </row>
    <row r="155" ht="35" hidden="1" customHeight="1" spans="1:14">
      <c r="A155" s="7">
        <v>153</v>
      </c>
      <c r="B155" s="7">
        <v>2024</v>
      </c>
      <c r="C155" s="3" t="s">
        <v>16</v>
      </c>
      <c r="D155" s="3" t="s">
        <v>17</v>
      </c>
      <c r="E155" s="3" t="s">
        <v>24</v>
      </c>
      <c r="F155" s="7">
        <v>202434610225</v>
      </c>
      <c r="G155" s="3" t="s">
        <v>19</v>
      </c>
      <c r="H155" s="7">
        <v>0</v>
      </c>
      <c r="I155" s="7">
        <v>0</v>
      </c>
      <c r="J155" s="7">
        <v>23.35</v>
      </c>
      <c r="K155" s="7">
        <v>197</v>
      </c>
      <c r="L155" s="7">
        <v>42</v>
      </c>
      <c r="M155" t="str">
        <f>IF(COUNTIF(体测成绩!$A$2:$A$530,$F155&amp;"")=0,"",IF(VLOOKUP($F155&amp;"",体测成绩!$A$2:$B$530,2,FALSE)="免测",80,VLOOKUP($F155&amp;"",体测成绩!$A$2:$B$530,2,FALSE)))</f>
        <v/>
      </c>
      <c r="N155" t="str">
        <f>IF(OR(IFERROR(VALUE(M155)&lt;80,FALSE),COUNTIF(缓考名单!$A$2:$A$49,$F155&amp;"")&gt;0,COUNTIF(缓考名单!$B$2:$B$49,#REF!)&gt;0,IFERROR(VLOOKUP($F155&amp;"",学年成绩!$A$2:$B$462,2,FALSE)&lt;&gt;"100%",FALSE)),"是","")</f>
        <v/>
      </c>
    </row>
    <row r="156" ht="35" hidden="1" customHeight="1" spans="1:14">
      <c r="A156" s="7">
        <v>154</v>
      </c>
      <c r="B156" s="7">
        <v>2024</v>
      </c>
      <c r="C156" s="3" t="s">
        <v>16</v>
      </c>
      <c r="D156" s="3" t="s">
        <v>17</v>
      </c>
      <c r="E156" s="3" t="s">
        <v>24</v>
      </c>
      <c r="F156" s="7">
        <v>202434610230</v>
      </c>
      <c r="G156" s="3" t="s">
        <v>19</v>
      </c>
      <c r="H156" s="7">
        <v>0</v>
      </c>
      <c r="I156" s="7">
        <v>0</v>
      </c>
      <c r="J156" s="7">
        <v>21</v>
      </c>
      <c r="K156" s="7">
        <v>263</v>
      </c>
      <c r="L156" s="7">
        <v>54</v>
      </c>
      <c r="M156" t="str">
        <f>IF(COUNTIF(体测成绩!$A$2:$A$530,$F156&amp;"")=0,"",IF(VLOOKUP($F156&amp;"",体测成绩!$A$2:$B$530,2,FALSE)="免测",80,VLOOKUP($F156&amp;"",体测成绩!$A$2:$B$530,2,FALSE)))</f>
        <v/>
      </c>
      <c r="N156" t="str">
        <f>IF(OR(IFERROR(VALUE(M156)&lt;80,FALSE),COUNTIF(缓考名单!$A$2:$A$49,$F156&amp;"")&gt;0,COUNTIF(缓考名单!$B$2:$B$49,#REF!)&gt;0,IFERROR(VLOOKUP($F156&amp;"",学年成绩!$A$2:$B$462,2,FALSE)&lt;&gt;"100%",FALSE)),"是","")</f>
        <v/>
      </c>
    </row>
    <row r="157" ht="35" hidden="1" customHeight="1" spans="1:14">
      <c r="A157" s="7">
        <v>155</v>
      </c>
      <c r="B157" s="7">
        <v>2024</v>
      </c>
      <c r="C157" s="3" t="s">
        <v>16</v>
      </c>
      <c r="D157" s="3" t="s">
        <v>17</v>
      </c>
      <c r="E157" s="3" t="s">
        <v>24</v>
      </c>
      <c r="F157" s="7">
        <v>202434610233</v>
      </c>
      <c r="G157" s="3" t="s">
        <v>19</v>
      </c>
      <c r="H157" s="7">
        <v>0</v>
      </c>
      <c r="I157" s="7">
        <v>0</v>
      </c>
      <c r="J157" s="7">
        <v>23.92</v>
      </c>
      <c r="K157" s="7">
        <v>184</v>
      </c>
      <c r="L157" s="7">
        <v>39</v>
      </c>
      <c r="M157" t="str">
        <f>IF(COUNTIF(体测成绩!$A$2:$A$530,$F157&amp;"")=0,"",IF(VLOOKUP($F157&amp;"",体测成绩!$A$2:$B$530,2,FALSE)="免测",80,VLOOKUP($F157&amp;"",体测成绩!$A$2:$B$530,2,FALSE)))</f>
        <v/>
      </c>
      <c r="N157" t="str">
        <f>IF(OR(IFERROR(VALUE(M157)&lt;80,FALSE),COUNTIF(缓考名单!$A$2:$A$49,$F157&amp;"")&gt;0,COUNTIF(缓考名单!$B$2:$B$49,#REF!)&gt;0,IFERROR(VLOOKUP($F157&amp;"",学年成绩!$A$2:$B$462,2,FALSE)&lt;&gt;"100%",FALSE)),"是","")</f>
        <v/>
      </c>
    </row>
    <row r="158" ht="35" hidden="1" customHeight="1" spans="1:14">
      <c r="A158" s="7">
        <v>156</v>
      </c>
      <c r="B158" s="7">
        <v>2024</v>
      </c>
      <c r="C158" s="3" t="s">
        <v>16</v>
      </c>
      <c r="D158" s="3" t="s">
        <v>17</v>
      </c>
      <c r="E158" s="3" t="s">
        <v>24</v>
      </c>
      <c r="F158" s="7">
        <v>202434610231</v>
      </c>
      <c r="G158" s="3" t="s">
        <v>19</v>
      </c>
      <c r="H158" s="7">
        <v>0</v>
      </c>
      <c r="I158" s="7">
        <v>0</v>
      </c>
      <c r="J158" s="7">
        <v>25</v>
      </c>
      <c r="K158" s="7">
        <v>163</v>
      </c>
      <c r="L158" s="7">
        <v>33</v>
      </c>
      <c r="M158" t="str">
        <f>IF(COUNTIF(体测成绩!$A$2:$A$530,$F158&amp;"")=0,"",IF(VLOOKUP($F158&amp;"",体测成绩!$A$2:$B$530,2,FALSE)="免测",80,VLOOKUP($F158&amp;"",体测成绩!$A$2:$B$530,2,FALSE)))</f>
        <v/>
      </c>
      <c r="N158" t="str">
        <f>IF(OR(IFERROR(VALUE(M158)&lt;80,FALSE),COUNTIF(缓考名单!$A$2:$A$49,$F158&amp;"")&gt;0,COUNTIF(缓考名单!$B$2:$B$49,#REF!)&gt;0,IFERROR(VLOOKUP($F158&amp;"",学年成绩!$A$2:$B$462,2,FALSE)&lt;&gt;"100%",FALSE)),"是","")</f>
        <v/>
      </c>
    </row>
    <row r="159" ht="35" hidden="1" customHeight="1" spans="1:14">
      <c r="A159" s="7">
        <v>157</v>
      </c>
      <c r="B159" s="7">
        <v>2024</v>
      </c>
      <c r="C159" s="3" t="s">
        <v>16</v>
      </c>
      <c r="D159" s="3" t="s">
        <v>17</v>
      </c>
      <c r="E159" s="3" t="s">
        <v>24</v>
      </c>
      <c r="F159" s="7">
        <v>202434610232</v>
      </c>
      <c r="G159" s="3" t="s">
        <v>20</v>
      </c>
      <c r="H159" s="7">
        <v>0</v>
      </c>
      <c r="I159" s="7">
        <v>0</v>
      </c>
      <c r="J159" s="7">
        <v>21</v>
      </c>
      <c r="K159" s="7">
        <v>263</v>
      </c>
      <c r="L159" s="7">
        <v>54</v>
      </c>
      <c r="M159" t="str">
        <f>IF(COUNTIF(体测成绩!$A$2:$A$530,$F159&amp;"")=0,"",IF(VLOOKUP($F159&amp;"",体测成绩!$A$2:$B$530,2,FALSE)="免测",80,VLOOKUP($F159&amp;"",体测成绩!$A$2:$B$530,2,FALSE)))</f>
        <v/>
      </c>
      <c r="N159" t="str">
        <f>IF(OR(IFERROR(VALUE(M159)&lt;80,FALSE),COUNTIF(缓考名单!$A$2:$A$49,$F159&amp;"")&gt;0,COUNTIF(缓考名单!$B$2:$B$49,#REF!)&gt;0,IFERROR(VLOOKUP($F159&amp;"",学年成绩!$A$2:$B$462,2,FALSE)&lt;&gt;"100%",FALSE)),"是","")</f>
        <v/>
      </c>
    </row>
    <row r="160" ht="35" hidden="1" customHeight="1" spans="1:14">
      <c r="A160" s="7">
        <v>158</v>
      </c>
      <c r="B160" s="7">
        <v>2024</v>
      </c>
      <c r="C160" s="3" t="s">
        <v>16</v>
      </c>
      <c r="D160" s="3" t="s">
        <v>17</v>
      </c>
      <c r="E160" s="3" t="s">
        <v>24</v>
      </c>
      <c r="F160" s="7">
        <v>202434610206</v>
      </c>
      <c r="G160" s="3" t="s">
        <v>19</v>
      </c>
      <c r="H160" s="7">
        <v>0</v>
      </c>
      <c r="I160" s="7">
        <v>0</v>
      </c>
      <c r="J160" s="7">
        <v>38.07</v>
      </c>
      <c r="K160" s="7">
        <v>32</v>
      </c>
      <c r="L160" s="7">
        <v>8</v>
      </c>
      <c r="M160" t="str">
        <f>IF(COUNTIF(体测成绩!$A$2:$A$530,$F160&amp;"")=0,"",IF(VLOOKUP($F160&amp;"",体测成绩!$A$2:$B$530,2,FALSE)="免测",80,VLOOKUP($F160&amp;"",体测成绩!$A$2:$B$530,2,FALSE)))</f>
        <v/>
      </c>
      <c r="N160" t="str">
        <f>IF(OR(IFERROR(VALUE(M160)&lt;80,FALSE),COUNTIF(缓考名单!$A$2:$A$49,$F160&amp;"")&gt;0,COUNTIF(缓考名单!$B$2:$B$49,#REF!)&gt;0,IFERROR(VLOOKUP($F160&amp;"",学年成绩!$A$2:$B$462,2,FALSE)&lt;&gt;"100%",FALSE)),"是","")</f>
        <v/>
      </c>
    </row>
    <row r="161" ht="35" hidden="1" customHeight="1" spans="1:14">
      <c r="A161" s="7">
        <v>159</v>
      </c>
      <c r="B161" s="7">
        <v>2024</v>
      </c>
      <c r="C161" s="3" t="s">
        <v>16</v>
      </c>
      <c r="D161" s="3" t="s">
        <v>17</v>
      </c>
      <c r="E161" s="3" t="s">
        <v>24</v>
      </c>
      <c r="F161" s="7">
        <v>202434610203</v>
      </c>
      <c r="G161" s="3" t="s">
        <v>19</v>
      </c>
      <c r="H161" s="7">
        <v>0</v>
      </c>
      <c r="I161" s="7">
        <v>0</v>
      </c>
      <c r="J161" s="7">
        <v>23.21</v>
      </c>
      <c r="K161" s="7">
        <v>200</v>
      </c>
      <c r="L161" s="7">
        <v>43</v>
      </c>
      <c r="M161" t="str">
        <f>IF(COUNTIF(体测成绩!$A$2:$A$530,$F161&amp;"")=0,"",IF(VLOOKUP($F161&amp;"",体测成绩!$A$2:$B$530,2,FALSE)="免测",80,VLOOKUP($F161&amp;"",体测成绩!$A$2:$B$530,2,FALSE)))</f>
        <v/>
      </c>
      <c r="N161" t="str">
        <f>IF(OR(IFERROR(VALUE(M161)&lt;80,FALSE),COUNTIF(缓考名单!$A$2:$A$49,$F161&amp;"")&gt;0,COUNTIF(缓考名单!$B$2:$B$49,#REF!)&gt;0,IFERROR(VLOOKUP($F161&amp;"",学年成绩!$A$2:$B$462,2,FALSE)&lt;&gt;"100%",FALSE)),"是","")</f>
        <v/>
      </c>
    </row>
    <row r="162" ht="35" hidden="1" customHeight="1" spans="1:14">
      <c r="A162" s="7">
        <v>160</v>
      </c>
      <c r="B162" s="7">
        <v>2024</v>
      </c>
      <c r="C162" s="3" t="s">
        <v>16</v>
      </c>
      <c r="D162" s="3" t="s">
        <v>17</v>
      </c>
      <c r="E162" s="3" t="s">
        <v>24</v>
      </c>
      <c r="F162" s="7">
        <v>202434610202</v>
      </c>
      <c r="G162" s="3" t="s">
        <v>20</v>
      </c>
      <c r="H162" s="7">
        <v>0</v>
      </c>
      <c r="I162" s="7">
        <v>0</v>
      </c>
      <c r="J162" s="7">
        <v>21</v>
      </c>
      <c r="K162" s="7">
        <v>263</v>
      </c>
      <c r="L162" s="7">
        <v>54</v>
      </c>
      <c r="M162" t="str">
        <f>IF(COUNTIF(体测成绩!$A$2:$A$530,$F162&amp;"")=0,"",IF(VLOOKUP($F162&amp;"",体测成绩!$A$2:$B$530,2,FALSE)="免测",80,VLOOKUP($F162&amp;"",体测成绩!$A$2:$B$530,2,FALSE)))</f>
        <v/>
      </c>
      <c r="N162" t="str">
        <f>IF(OR(IFERROR(VALUE(M162)&lt;80,FALSE),COUNTIF(缓考名单!$A$2:$A$49,$F162&amp;"")&gt;0,COUNTIF(缓考名单!$B$2:$B$49,#REF!)&gt;0,IFERROR(VLOOKUP($F162&amp;"",学年成绩!$A$2:$B$462,2,FALSE)&lt;&gt;"100%",FALSE)),"是","")</f>
        <v/>
      </c>
    </row>
    <row r="163" ht="35" hidden="1" customHeight="1" spans="1:14">
      <c r="A163" s="7">
        <v>161</v>
      </c>
      <c r="B163" s="7">
        <v>2024</v>
      </c>
      <c r="C163" s="3" t="s">
        <v>16</v>
      </c>
      <c r="D163" s="3" t="s">
        <v>17</v>
      </c>
      <c r="E163" s="3" t="s">
        <v>24</v>
      </c>
      <c r="F163" s="7">
        <v>202434610207</v>
      </c>
      <c r="G163" s="3" t="s">
        <v>19</v>
      </c>
      <c r="H163" s="7">
        <v>0</v>
      </c>
      <c r="I163" s="7">
        <v>0</v>
      </c>
      <c r="J163" s="7">
        <v>21</v>
      </c>
      <c r="K163" s="7">
        <v>263</v>
      </c>
      <c r="L163" s="7">
        <v>54</v>
      </c>
      <c r="M163" t="str">
        <f>IF(COUNTIF(体测成绩!$A$2:$A$530,$F163&amp;"")=0,"",IF(VLOOKUP($F163&amp;"",体测成绩!$A$2:$B$530,2,FALSE)="免测",80,VLOOKUP($F163&amp;"",体测成绩!$A$2:$B$530,2,FALSE)))</f>
        <v/>
      </c>
      <c r="N163" t="str">
        <f>IF(OR(IFERROR(VALUE(M163)&lt;80,FALSE),COUNTIF(缓考名单!$A$2:$A$49,$F163&amp;"")&gt;0,COUNTIF(缓考名单!$B$2:$B$49,#REF!)&gt;0,IFERROR(VLOOKUP($F163&amp;"",学年成绩!$A$2:$B$462,2,FALSE)&lt;&gt;"100%",FALSE)),"是","")</f>
        <v/>
      </c>
    </row>
    <row r="164" ht="35" hidden="1" customHeight="1" spans="1:14">
      <c r="A164" s="7">
        <v>162</v>
      </c>
      <c r="B164" s="7">
        <v>2024</v>
      </c>
      <c r="C164" s="3" t="s">
        <v>16</v>
      </c>
      <c r="D164" s="3" t="s">
        <v>17</v>
      </c>
      <c r="E164" s="3" t="s">
        <v>24</v>
      </c>
      <c r="F164" s="7">
        <v>202434610208</v>
      </c>
      <c r="G164" s="3" t="s">
        <v>19</v>
      </c>
      <c r="H164" s="7">
        <v>0</v>
      </c>
      <c r="I164" s="7">
        <v>0</v>
      </c>
      <c r="J164" s="7">
        <v>21</v>
      </c>
      <c r="K164" s="7">
        <v>263</v>
      </c>
      <c r="L164" s="7">
        <v>54</v>
      </c>
      <c r="M164" t="str">
        <f>IF(COUNTIF(体测成绩!$A$2:$A$530,$F164&amp;"")=0,"",IF(VLOOKUP($F164&amp;"",体测成绩!$A$2:$B$530,2,FALSE)="免测",80,VLOOKUP($F164&amp;"",体测成绩!$A$2:$B$530,2,FALSE)))</f>
        <v/>
      </c>
      <c r="N164" t="str">
        <f>IF(OR(IFERROR(VALUE(M164)&lt;80,FALSE),COUNTIF(缓考名单!$A$2:$A$49,$F164&amp;"")&gt;0,COUNTIF(缓考名单!$B$2:$B$49,#REF!)&gt;0,IFERROR(VLOOKUP($F164&amp;"",学年成绩!$A$2:$B$462,2,FALSE)&lt;&gt;"100%",FALSE)),"是","")</f>
        <v/>
      </c>
    </row>
    <row r="165" ht="35" hidden="1" customHeight="1" spans="1:14">
      <c r="A165" s="7">
        <v>163</v>
      </c>
      <c r="B165" s="7">
        <v>2024</v>
      </c>
      <c r="C165" s="3" t="s">
        <v>16</v>
      </c>
      <c r="D165" s="3" t="s">
        <v>17</v>
      </c>
      <c r="E165" s="3" t="s">
        <v>24</v>
      </c>
      <c r="F165" s="7">
        <v>202434610211</v>
      </c>
      <c r="G165" s="3" t="s">
        <v>19</v>
      </c>
      <c r="H165" s="7">
        <v>0</v>
      </c>
      <c r="I165" s="7">
        <v>0</v>
      </c>
      <c r="J165" s="7">
        <v>21</v>
      </c>
      <c r="K165" s="7">
        <v>263</v>
      </c>
      <c r="L165" s="7">
        <v>54</v>
      </c>
      <c r="M165" t="str">
        <f>IF(COUNTIF(体测成绩!$A$2:$A$530,$F165&amp;"")=0,"",IF(VLOOKUP($F165&amp;"",体测成绩!$A$2:$B$530,2,FALSE)="免测",80,VLOOKUP($F165&amp;"",体测成绩!$A$2:$B$530,2,FALSE)))</f>
        <v/>
      </c>
      <c r="N165" t="str">
        <f>IF(OR(IFERROR(VALUE(M165)&lt;80,FALSE),COUNTIF(缓考名单!$A$2:$A$49,$F165&amp;"")&gt;0,COUNTIF(缓考名单!$B$2:$B$49,#REF!)&gt;0,IFERROR(VLOOKUP($F165&amp;"",学年成绩!$A$2:$B$462,2,FALSE)&lt;&gt;"100%",FALSE)),"是","")</f>
        <v/>
      </c>
    </row>
    <row r="166" ht="35" hidden="1" customHeight="1" spans="1:14">
      <c r="A166" s="7">
        <v>164</v>
      </c>
      <c r="B166" s="7">
        <v>2024</v>
      </c>
      <c r="C166" s="3" t="s">
        <v>16</v>
      </c>
      <c r="D166" s="3" t="s">
        <v>17</v>
      </c>
      <c r="E166" s="3" t="s">
        <v>24</v>
      </c>
      <c r="F166" s="7">
        <v>202434610210</v>
      </c>
      <c r="G166" s="3" t="s">
        <v>19</v>
      </c>
      <c r="H166" s="7">
        <v>0</v>
      </c>
      <c r="I166" s="7">
        <v>0</v>
      </c>
      <c r="J166" s="7">
        <v>22.65</v>
      </c>
      <c r="K166" s="7">
        <v>220</v>
      </c>
      <c r="L166" s="7">
        <v>48</v>
      </c>
      <c r="M166" t="str">
        <f>IF(COUNTIF(体测成绩!$A$2:$A$530,$F166&amp;"")=0,"",IF(VLOOKUP($F166&amp;"",体测成绩!$A$2:$B$530,2,FALSE)="免测",80,VLOOKUP($F166&amp;"",体测成绩!$A$2:$B$530,2,FALSE)))</f>
        <v/>
      </c>
      <c r="N166" t="str">
        <f>IF(OR(IFERROR(VALUE(M166)&lt;80,FALSE),COUNTIF(缓考名单!$A$2:$A$49,$F166&amp;"")&gt;0,COUNTIF(缓考名单!$B$2:$B$49,#REF!)&gt;0,IFERROR(VLOOKUP($F166&amp;"",学年成绩!$A$2:$B$462,2,FALSE)&lt;&gt;"100%",FALSE)),"是","")</f>
        <v/>
      </c>
    </row>
    <row r="167" ht="35" hidden="1" customHeight="1" spans="1:14">
      <c r="A167" s="7">
        <v>165</v>
      </c>
      <c r="B167" s="7">
        <v>2024</v>
      </c>
      <c r="C167" s="3" t="s">
        <v>16</v>
      </c>
      <c r="D167" s="3" t="s">
        <v>17</v>
      </c>
      <c r="E167" s="3" t="s">
        <v>24</v>
      </c>
      <c r="F167" s="7">
        <v>202434610209</v>
      </c>
      <c r="G167" s="3" t="s">
        <v>20</v>
      </c>
      <c r="H167" s="7">
        <v>0</v>
      </c>
      <c r="I167" s="7">
        <v>0</v>
      </c>
      <c r="J167" s="7">
        <v>30.63</v>
      </c>
      <c r="K167" s="7">
        <v>83</v>
      </c>
      <c r="L167" s="7">
        <v>21</v>
      </c>
      <c r="M167" t="str">
        <f>IF(COUNTIF(体测成绩!$A$2:$A$530,$F167&amp;"")=0,"",IF(VLOOKUP($F167&amp;"",体测成绩!$A$2:$B$530,2,FALSE)="免测",80,VLOOKUP($F167&amp;"",体测成绩!$A$2:$B$530,2,FALSE)))</f>
        <v/>
      </c>
      <c r="N167" t="str">
        <f>IF(OR(IFERROR(VALUE(M167)&lt;80,FALSE),COUNTIF(缓考名单!$A$2:$A$49,$F167&amp;"")&gt;0,COUNTIF(缓考名单!$B$2:$B$49,#REF!)&gt;0,IFERROR(VLOOKUP($F167&amp;"",学年成绩!$A$2:$B$462,2,FALSE)&lt;&gt;"100%",FALSE)),"是","")</f>
        <v/>
      </c>
    </row>
    <row r="168" ht="35" hidden="1" customHeight="1" spans="1:14">
      <c r="A168" s="7">
        <v>166</v>
      </c>
      <c r="B168" s="7">
        <v>2024</v>
      </c>
      <c r="C168" s="3" t="s">
        <v>16</v>
      </c>
      <c r="D168" s="3" t="s">
        <v>17</v>
      </c>
      <c r="E168" s="3" t="s">
        <v>24</v>
      </c>
      <c r="F168" s="7">
        <v>202434610214</v>
      </c>
      <c r="G168" s="3" t="s">
        <v>19</v>
      </c>
      <c r="H168" s="7">
        <v>0</v>
      </c>
      <c r="I168" s="7">
        <v>0</v>
      </c>
      <c r="J168" s="7">
        <v>22.41</v>
      </c>
      <c r="K168" s="7">
        <v>223</v>
      </c>
      <c r="L168" s="7">
        <v>49</v>
      </c>
      <c r="M168" t="str">
        <f>IF(COUNTIF(体测成绩!$A$2:$A$530,$F168&amp;"")=0,"",IF(VLOOKUP($F168&amp;"",体测成绩!$A$2:$B$530,2,FALSE)="免测",80,VLOOKUP($F168&amp;"",体测成绩!$A$2:$B$530,2,FALSE)))</f>
        <v/>
      </c>
      <c r="N168" t="str">
        <f>IF(OR(IFERROR(VALUE(M168)&lt;80,FALSE),COUNTIF(缓考名单!$A$2:$A$49,$F168&amp;"")&gt;0,COUNTIF(缓考名单!$B$2:$B$49,#REF!)&gt;0,IFERROR(VLOOKUP($F168&amp;"",学年成绩!$A$2:$B$462,2,FALSE)&lt;&gt;"100%",FALSE)),"是","")</f>
        <v/>
      </c>
    </row>
    <row r="169" ht="35" hidden="1" customHeight="1" spans="1:14">
      <c r="A169" s="7">
        <v>167</v>
      </c>
      <c r="B169" s="7">
        <v>2024</v>
      </c>
      <c r="C169" s="3" t="s">
        <v>16</v>
      </c>
      <c r="D169" s="3" t="s">
        <v>17</v>
      </c>
      <c r="E169" s="3" t="s">
        <v>25</v>
      </c>
      <c r="F169" s="7">
        <v>202434610321</v>
      </c>
      <c r="G169" s="3" t="s">
        <v>19</v>
      </c>
      <c r="H169" s="7">
        <v>0</v>
      </c>
      <c r="I169" s="7">
        <v>0</v>
      </c>
      <c r="J169" s="7">
        <v>24.5</v>
      </c>
      <c r="K169" s="7">
        <v>176</v>
      </c>
      <c r="L169" s="7">
        <v>35</v>
      </c>
      <c r="M169" t="str">
        <f>IF(COUNTIF(体测成绩!$A$2:$A$530,$F169&amp;"")=0,"",IF(VLOOKUP($F169&amp;"",体测成绩!$A$2:$B$530,2,FALSE)="免测",80,VLOOKUP($F169&amp;"",体测成绩!$A$2:$B$530,2,FALSE)))</f>
        <v/>
      </c>
      <c r="N169" t="str">
        <f>IF(OR(IFERROR(VALUE(M169)&lt;80,FALSE),COUNTIF(缓考名单!$A$2:$A$49,$F169&amp;"")&gt;0,COUNTIF(缓考名单!$B$2:$B$49,#REF!)&gt;0,IFERROR(VLOOKUP($F169&amp;"",学年成绩!$A$2:$B$462,2,FALSE)&lt;&gt;"100%",FALSE)),"是","")</f>
        <v/>
      </c>
    </row>
    <row r="170" ht="35" hidden="1" customHeight="1" spans="1:14">
      <c r="A170" s="7">
        <v>168</v>
      </c>
      <c r="B170" s="7">
        <v>2024</v>
      </c>
      <c r="C170" s="3" t="s">
        <v>16</v>
      </c>
      <c r="D170" s="3" t="s">
        <v>17</v>
      </c>
      <c r="E170" s="3" t="s">
        <v>25</v>
      </c>
      <c r="F170" s="7">
        <v>202434610305</v>
      </c>
      <c r="G170" s="3" t="s">
        <v>20</v>
      </c>
      <c r="H170" s="7">
        <v>0</v>
      </c>
      <c r="I170" s="7">
        <v>0</v>
      </c>
      <c r="J170" s="7">
        <v>14</v>
      </c>
      <c r="K170" s="7">
        <v>429</v>
      </c>
      <c r="L170" s="7">
        <v>99</v>
      </c>
      <c r="M170" t="str">
        <f>IF(COUNTIF(体测成绩!$A$2:$A$530,$F170&amp;"")=0,"",IF(VLOOKUP($F170&amp;"",体测成绩!$A$2:$B$530,2,FALSE)="免测",80,VLOOKUP($F170&amp;"",体测成绩!$A$2:$B$530,2,FALSE)))</f>
        <v/>
      </c>
      <c r="N170" t="str">
        <f>IF(OR(IFERROR(VALUE(M170)&lt;80,FALSE),COUNTIF(缓考名单!$A$2:$A$49,$F170&amp;"")&gt;0,COUNTIF(缓考名单!$B$2:$B$49,#REF!)&gt;0,IFERROR(VLOOKUP($F170&amp;"",学年成绩!$A$2:$B$462,2,FALSE)&lt;&gt;"100%",FALSE)),"是","")</f>
        <v/>
      </c>
    </row>
    <row r="171" ht="35" hidden="1" customHeight="1" spans="1:14">
      <c r="A171" s="7">
        <v>169</v>
      </c>
      <c r="B171" s="7">
        <v>2024</v>
      </c>
      <c r="C171" s="3" t="s">
        <v>16</v>
      </c>
      <c r="D171" s="3" t="s">
        <v>17</v>
      </c>
      <c r="E171" s="3" t="s">
        <v>25</v>
      </c>
      <c r="F171" s="7">
        <v>202434610316</v>
      </c>
      <c r="G171" s="3" t="s">
        <v>19</v>
      </c>
      <c r="H171" s="7">
        <v>0</v>
      </c>
      <c r="I171" s="7">
        <v>0</v>
      </c>
      <c r="J171" s="7">
        <v>39.4</v>
      </c>
      <c r="K171" s="7">
        <v>19</v>
      </c>
      <c r="L171" s="7">
        <v>6</v>
      </c>
      <c r="M171" t="str">
        <f>IF(COUNTIF(体测成绩!$A$2:$A$530,$F171&amp;"")=0,"",IF(VLOOKUP($F171&amp;"",体测成绩!$A$2:$B$530,2,FALSE)="免测",80,VLOOKUP($F171&amp;"",体测成绩!$A$2:$B$530,2,FALSE)))</f>
        <v/>
      </c>
      <c r="N171" t="str">
        <f>IF(OR(IFERROR(VALUE(M171)&lt;80,FALSE),COUNTIF(缓考名单!$A$2:$A$49,$F171&amp;"")&gt;0,COUNTIF(缓考名单!$B$2:$B$49,#REF!)&gt;0,IFERROR(VLOOKUP($F171&amp;"",学年成绩!$A$2:$B$462,2,FALSE)&lt;&gt;"100%",FALSE)),"是","")</f>
        <v/>
      </c>
    </row>
    <row r="172" ht="35" hidden="1" customHeight="1" spans="1:14">
      <c r="A172" s="7">
        <v>170</v>
      </c>
      <c r="B172" s="7">
        <v>2024</v>
      </c>
      <c r="C172" s="3" t="s">
        <v>16</v>
      </c>
      <c r="D172" s="3" t="s">
        <v>17</v>
      </c>
      <c r="E172" s="3" t="s">
        <v>25</v>
      </c>
      <c r="F172" s="7">
        <v>202434610326</v>
      </c>
      <c r="G172" s="3" t="s">
        <v>19</v>
      </c>
      <c r="H172" s="7">
        <v>0</v>
      </c>
      <c r="I172" s="7">
        <v>0</v>
      </c>
      <c r="J172" s="7">
        <v>21</v>
      </c>
      <c r="K172" s="7">
        <v>263</v>
      </c>
      <c r="L172" s="7">
        <v>54</v>
      </c>
      <c r="M172" t="str">
        <f>IF(COUNTIF(体测成绩!$A$2:$A$530,$F172&amp;"")=0,"",IF(VLOOKUP($F172&amp;"",体测成绩!$A$2:$B$530,2,FALSE)="免测",80,VLOOKUP($F172&amp;"",体测成绩!$A$2:$B$530,2,FALSE)))</f>
        <v/>
      </c>
      <c r="N172" t="str">
        <f>IF(OR(IFERROR(VALUE(M172)&lt;80,FALSE),COUNTIF(缓考名单!$A$2:$A$49,$F172&amp;"")&gt;0,COUNTIF(缓考名单!$B$2:$B$49,#REF!)&gt;0,IFERROR(VLOOKUP($F172&amp;"",学年成绩!$A$2:$B$462,2,FALSE)&lt;&gt;"100%",FALSE)),"是","")</f>
        <v/>
      </c>
    </row>
    <row r="173" ht="35" hidden="1" customHeight="1" spans="1:14">
      <c r="A173" s="7">
        <v>171</v>
      </c>
      <c r="B173" s="7">
        <v>2024</v>
      </c>
      <c r="C173" s="3" t="s">
        <v>16</v>
      </c>
      <c r="D173" s="3" t="s">
        <v>17</v>
      </c>
      <c r="E173" s="3" t="s">
        <v>25</v>
      </c>
      <c r="F173" s="7">
        <v>202434610332</v>
      </c>
      <c r="G173" s="3" t="s">
        <v>19</v>
      </c>
      <c r="H173" s="7">
        <v>0</v>
      </c>
      <c r="I173" s="7">
        <v>0</v>
      </c>
      <c r="J173" s="7">
        <v>21</v>
      </c>
      <c r="K173" s="7">
        <v>263</v>
      </c>
      <c r="L173" s="7">
        <v>54</v>
      </c>
      <c r="M173" t="str">
        <f>IF(COUNTIF(体测成绩!$A$2:$A$530,$F173&amp;"")=0,"",IF(VLOOKUP($F173&amp;"",体测成绩!$A$2:$B$530,2,FALSE)="免测",80,VLOOKUP($F173&amp;"",体测成绩!$A$2:$B$530,2,FALSE)))</f>
        <v/>
      </c>
      <c r="N173" t="str">
        <f>IF(OR(IFERROR(VALUE(M173)&lt;80,FALSE),COUNTIF(缓考名单!$A$2:$A$49,$F173&amp;"")&gt;0,COUNTIF(缓考名单!$B$2:$B$49,#REF!)&gt;0,IFERROR(VLOOKUP($F173&amp;"",学年成绩!$A$2:$B$462,2,FALSE)&lt;&gt;"100%",FALSE)),"是","")</f>
        <v/>
      </c>
    </row>
    <row r="174" ht="35" hidden="1" customHeight="1" spans="1:14">
      <c r="A174" s="7">
        <v>172</v>
      </c>
      <c r="B174" s="7">
        <v>2024</v>
      </c>
      <c r="C174" s="3" t="s">
        <v>16</v>
      </c>
      <c r="D174" s="3" t="s">
        <v>17</v>
      </c>
      <c r="E174" s="3" t="s">
        <v>25</v>
      </c>
      <c r="F174" s="7">
        <v>202434610325</v>
      </c>
      <c r="G174" s="3" t="s">
        <v>20</v>
      </c>
      <c r="H174" s="7">
        <v>0</v>
      </c>
      <c r="I174" s="7">
        <v>0</v>
      </c>
      <c r="J174" s="7">
        <v>24.05</v>
      </c>
      <c r="K174" s="7">
        <v>181</v>
      </c>
      <c r="L174" s="7">
        <v>38</v>
      </c>
      <c r="M174" t="str">
        <f>IF(COUNTIF(体测成绩!$A$2:$A$530,$F174&amp;"")=0,"",IF(VLOOKUP($F174&amp;"",体测成绩!$A$2:$B$530,2,FALSE)="免测",80,VLOOKUP($F174&amp;"",体测成绩!$A$2:$B$530,2,FALSE)))</f>
        <v/>
      </c>
      <c r="N174" t="str">
        <f>IF(OR(IFERROR(VALUE(M174)&lt;80,FALSE),COUNTIF(缓考名单!$A$2:$A$49,$F174&amp;"")&gt;0,COUNTIF(缓考名单!$B$2:$B$49,#REF!)&gt;0,IFERROR(VLOOKUP($F174&amp;"",学年成绩!$A$2:$B$462,2,FALSE)&lt;&gt;"100%",FALSE)),"是","")</f>
        <v/>
      </c>
    </row>
    <row r="175" ht="35" hidden="1" customHeight="1" spans="1:14">
      <c r="A175" s="7">
        <v>173</v>
      </c>
      <c r="B175" s="7">
        <v>2024</v>
      </c>
      <c r="C175" s="3" t="s">
        <v>16</v>
      </c>
      <c r="D175" s="3" t="s">
        <v>17</v>
      </c>
      <c r="E175" s="3" t="s">
        <v>25</v>
      </c>
      <c r="F175" s="7">
        <v>202434610329</v>
      </c>
      <c r="G175" s="3" t="s">
        <v>19</v>
      </c>
      <c r="H175" s="7">
        <v>0</v>
      </c>
      <c r="I175" s="7">
        <v>0</v>
      </c>
      <c r="J175" s="7">
        <v>20.86</v>
      </c>
      <c r="K175" s="7">
        <v>415</v>
      </c>
      <c r="L175" s="7">
        <v>94</v>
      </c>
      <c r="M175" t="str">
        <f>IF(COUNTIF(体测成绩!$A$2:$A$530,$F175&amp;"")=0,"",IF(VLOOKUP($F175&amp;"",体测成绩!$A$2:$B$530,2,FALSE)="免测",80,VLOOKUP($F175&amp;"",体测成绩!$A$2:$B$530,2,FALSE)))</f>
        <v/>
      </c>
      <c r="N175" t="str">
        <f>IF(OR(IFERROR(VALUE(M175)&lt;80,FALSE),COUNTIF(缓考名单!$A$2:$A$49,$F175&amp;"")&gt;0,COUNTIF(缓考名单!$B$2:$B$49,#REF!)&gt;0,IFERROR(VLOOKUP($F175&amp;"",学年成绩!$A$2:$B$462,2,FALSE)&lt;&gt;"100%",FALSE)),"是","")</f>
        <v/>
      </c>
    </row>
    <row r="176" ht="35" hidden="1" customHeight="1" spans="1:14">
      <c r="A176" s="7">
        <v>174</v>
      </c>
      <c r="B176" s="7">
        <v>2024</v>
      </c>
      <c r="C176" s="3" t="s">
        <v>16</v>
      </c>
      <c r="D176" s="3" t="s">
        <v>17</v>
      </c>
      <c r="E176" s="3" t="s">
        <v>25</v>
      </c>
      <c r="F176" s="7">
        <v>202434610330</v>
      </c>
      <c r="G176" s="3" t="s">
        <v>19</v>
      </c>
      <c r="H176" s="7">
        <v>0</v>
      </c>
      <c r="I176" s="7">
        <v>0</v>
      </c>
      <c r="J176" s="7">
        <v>36.2</v>
      </c>
      <c r="K176" s="7">
        <v>44</v>
      </c>
      <c r="L176" s="7">
        <v>10</v>
      </c>
      <c r="M176" t="str">
        <f>IF(COUNTIF(体测成绩!$A$2:$A$530,$F176&amp;"")=0,"",IF(VLOOKUP($F176&amp;"",体测成绩!$A$2:$B$530,2,FALSE)="免测",80,VLOOKUP($F176&amp;"",体测成绩!$A$2:$B$530,2,FALSE)))</f>
        <v/>
      </c>
      <c r="N176" t="str">
        <f>IF(OR(IFERROR(VALUE(M176)&lt;80,FALSE),COUNTIF(缓考名单!$A$2:$A$49,$F176&amp;"")&gt;0,COUNTIF(缓考名单!$B$2:$B$49,#REF!)&gt;0,IFERROR(VLOOKUP($F176&amp;"",学年成绩!$A$2:$B$462,2,FALSE)&lt;&gt;"100%",FALSE)),"是","")</f>
        <v/>
      </c>
    </row>
    <row r="177" ht="35" hidden="1" customHeight="1" spans="1:14">
      <c r="A177" s="7">
        <v>175</v>
      </c>
      <c r="B177" s="7">
        <v>2024</v>
      </c>
      <c r="C177" s="3" t="s">
        <v>16</v>
      </c>
      <c r="D177" s="3" t="s">
        <v>17</v>
      </c>
      <c r="E177" s="3" t="s">
        <v>25</v>
      </c>
      <c r="F177" s="7">
        <v>202434610310</v>
      </c>
      <c r="G177" s="3" t="s">
        <v>19</v>
      </c>
      <c r="H177" s="7">
        <v>0</v>
      </c>
      <c r="I177" s="7">
        <v>0</v>
      </c>
      <c r="J177" s="7">
        <v>6</v>
      </c>
      <c r="K177" s="7">
        <v>461</v>
      </c>
      <c r="L177" s="7">
        <v>104</v>
      </c>
      <c r="M177" t="str">
        <f>IF(COUNTIF(体测成绩!$A$2:$A$530,$F177&amp;"")=0,"",IF(VLOOKUP($F177&amp;"",体测成绩!$A$2:$B$530,2,FALSE)="免测",80,VLOOKUP($F177&amp;"",体测成绩!$A$2:$B$530,2,FALSE)))</f>
        <v/>
      </c>
      <c r="N177" t="str">
        <f>IF(OR(IFERROR(VALUE(M177)&lt;80,FALSE),COUNTIF(缓考名单!$A$2:$A$49,$F177&amp;"")&gt;0,COUNTIF(缓考名单!$B$2:$B$49,#REF!)&gt;0,IFERROR(VLOOKUP($F177&amp;"",学年成绩!$A$2:$B$462,2,FALSE)&lt;&gt;"100%",FALSE)),"是","")</f>
        <v/>
      </c>
    </row>
    <row r="178" ht="35" hidden="1" customHeight="1" spans="1:14">
      <c r="A178" s="7">
        <v>176</v>
      </c>
      <c r="B178" s="7">
        <v>2024</v>
      </c>
      <c r="C178" s="3" t="s">
        <v>16</v>
      </c>
      <c r="D178" s="3" t="s">
        <v>17</v>
      </c>
      <c r="E178" s="3" t="s">
        <v>25</v>
      </c>
      <c r="F178" s="7">
        <v>202434610312</v>
      </c>
      <c r="G178" s="3" t="s">
        <v>20</v>
      </c>
      <c r="H178" s="7">
        <v>0</v>
      </c>
      <c r="I178" s="7">
        <v>0</v>
      </c>
      <c r="J178" s="7">
        <v>25.71</v>
      </c>
      <c r="K178" s="7">
        <v>151</v>
      </c>
      <c r="L178" s="7">
        <v>32</v>
      </c>
      <c r="M178" t="str">
        <f>IF(COUNTIF(体测成绩!$A$2:$A$530,$F178&amp;"")=0,"",IF(VLOOKUP($F178&amp;"",体测成绩!$A$2:$B$530,2,FALSE)="免测",80,VLOOKUP($F178&amp;"",体测成绩!$A$2:$B$530,2,FALSE)))</f>
        <v/>
      </c>
      <c r="N178" t="str">
        <f>IF(OR(IFERROR(VALUE(M178)&lt;80,FALSE),COUNTIF(缓考名单!$A$2:$A$49,$F178&amp;"")&gt;0,COUNTIF(缓考名单!$B$2:$B$49,#REF!)&gt;0,IFERROR(VLOOKUP($F178&amp;"",学年成绩!$A$2:$B$462,2,FALSE)&lt;&gt;"100%",FALSE)),"是","")</f>
        <v/>
      </c>
    </row>
    <row r="179" ht="35" hidden="1" customHeight="1" spans="1:14">
      <c r="A179" s="7">
        <v>177</v>
      </c>
      <c r="B179" s="7">
        <v>2024</v>
      </c>
      <c r="C179" s="3" t="s">
        <v>16</v>
      </c>
      <c r="D179" s="3" t="s">
        <v>17</v>
      </c>
      <c r="E179" s="3" t="s">
        <v>25</v>
      </c>
      <c r="F179" s="7">
        <v>202434610313</v>
      </c>
      <c r="G179" s="3" t="s">
        <v>20</v>
      </c>
      <c r="H179" s="7">
        <v>0</v>
      </c>
      <c r="I179" s="7">
        <v>0</v>
      </c>
      <c r="J179" s="7">
        <v>11.3</v>
      </c>
      <c r="K179" s="7">
        <v>437</v>
      </c>
      <c r="L179" s="7">
        <v>101</v>
      </c>
      <c r="M179" t="str">
        <f>IF(COUNTIF(体测成绩!$A$2:$A$530,$F179&amp;"")=0,"",IF(VLOOKUP($F179&amp;"",体测成绩!$A$2:$B$530,2,FALSE)="免测",80,VLOOKUP($F179&amp;"",体测成绩!$A$2:$B$530,2,FALSE)))</f>
        <v/>
      </c>
      <c r="N179" t="str">
        <f>IF(OR(IFERROR(VALUE(M179)&lt;80,FALSE),COUNTIF(缓考名单!$A$2:$A$49,$F179&amp;"")&gt;0,COUNTIF(缓考名单!$B$2:$B$49,#REF!)&gt;0,IFERROR(VLOOKUP($F179&amp;"",学年成绩!$A$2:$B$462,2,FALSE)&lt;&gt;"100%",FALSE)),"是","")</f>
        <v/>
      </c>
    </row>
    <row r="180" ht="35" hidden="1" customHeight="1" spans="1:14">
      <c r="A180" s="7">
        <v>178</v>
      </c>
      <c r="B180" s="7">
        <v>2024</v>
      </c>
      <c r="C180" s="3" t="s">
        <v>16</v>
      </c>
      <c r="D180" s="3" t="s">
        <v>17</v>
      </c>
      <c r="E180" s="3" t="s">
        <v>25</v>
      </c>
      <c r="F180" s="7">
        <v>202434610311</v>
      </c>
      <c r="G180" s="3" t="s">
        <v>20</v>
      </c>
      <c r="H180" s="7">
        <v>0</v>
      </c>
      <c r="I180" s="7">
        <v>0</v>
      </c>
      <c r="J180" s="7">
        <v>22.3</v>
      </c>
      <c r="K180" s="7">
        <v>228</v>
      </c>
      <c r="L180" s="7">
        <v>50</v>
      </c>
      <c r="M180" t="str">
        <f>IF(COUNTIF(体测成绩!$A$2:$A$530,$F180&amp;"")=0,"",IF(VLOOKUP($F180&amp;"",体测成绩!$A$2:$B$530,2,FALSE)="免测",80,VLOOKUP($F180&amp;"",体测成绩!$A$2:$B$530,2,FALSE)))</f>
        <v/>
      </c>
      <c r="N180" t="str">
        <f>IF(OR(IFERROR(VALUE(M180)&lt;80,FALSE),COUNTIF(缓考名单!$A$2:$A$49,$F180&amp;"")&gt;0,COUNTIF(缓考名单!$B$2:$B$49,#REF!)&gt;0,IFERROR(VLOOKUP($F180&amp;"",学年成绩!$A$2:$B$462,2,FALSE)&lt;&gt;"100%",FALSE)),"是","")</f>
        <v/>
      </c>
    </row>
    <row r="181" ht="35" hidden="1" customHeight="1" spans="1:14">
      <c r="A181" s="7">
        <v>179</v>
      </c>
      <c r="B181" s="7">
        <v>2024</v>
      </c>
      <c r="C181" s="3" t="s">
        <v>16</v>
      </c>
      <c r="D181" s="3" t="s">
        <v>17</v>
      </c>
      <c r="E181" s="3" t="s">
        <v>25</v>
      </c>
      <c r="F181" s="7">
        <v>202434610314</v>
      </c>
      <c r="G181" s="3" t="s">
        <v>19</v>
      </c>
      <c r="H181" s="7">
        <v>0</v>
      </c>
      <c r="I181" s="7">
        <v>0</v>
      </c>
      <c r="J181" s="7">
        <v>24.3</v>
      </c>
      <c r="K181" s="7">
        <v>178</v>
      </c>
      <c r="L181" s="7">
        <v>36</v>
      </c>
      <c r="M181" t="str">
        <f>IF(COUNTIF(体测成绩!$A$2:$A$530,$F181&amp;"")=0,"",IF(VLOOKUP($F181&amp;"",体测成绩!$A$2:$B$530,2,FALSE)="免测",80,VLOOKUP($F181&amp;"",体测成绩!$A$2:$B$530,2,FALSE)))</f>
        <v/>
      </c>
      <c r="N181" t="str">
        <f>IF(OR(IFERROR(VALUE(M181)&lt;80,FALSE),COUNTIF(缓考名单!$A$2:$A$49,$F181&amp;"")&gt;0,COUNTIF(缓考名单!$B$2:$B$49,#REF!)&gt;0,IFERROR(VLOOKUP($F181&amp;"",学年成绩!$A$2:$B$462,2,FALSE)&lt;&gt;"100%",FALSE)),"是","")</f>
        <v/>
      </c>
    </row>
    <row r="182" ht="35" hidden="1" customHeight="1" spans="1:14">
      <c r="A182" s="7">
        <v>180</v>
      </c>
      <c r="B182" s="7">
        <v>2024</v>
      </c>
      <c r="C182" s="3" t="s">
        <v>16</v>
      </c>
      <c r="D182" s="3" t="s">
        <v>17</v>
      </c>
      <c r="E182" s="3" t="s">
        <v>25</v>
      </c>
      <c r="F182" s="7">
        <v>202434610317</v>
      </c>
      <c r="G182" s="3" t="s">
        <v>19</v>
      </c>
      <c r="H182" s="7">
        <v>0</v>
      </c>
      <c r="I182" s="7">
        <v>0</v>
      </c>
      <c r="J182" s="7">
        <v>22.7</v>
      </c>
      <c r="K182" s="7">
        <v>219</v>
      </c>
      <c r="L182" s="7">
        <v>47</v>
      </c>
      <c r="M182" t="str">
        <f>IF(COUNTIF(体测成绩!$A$2:$A$530,$F182&amp;"")=0,"",IF(VLOOKUP($F182&amp;"",体测成绩!$A$2:$B$530,2,FALSE)="免测",80,VLOOKUP($F182&amp;"",体测成绩!$A$2:$B$530,2,FALSE)))</f>
        <v/>
      </c>
      <c r="N182" t="str">
        <f>IF(OR(IFERROR(VALUE(M182)&lt;80,FALSE),COUNTIF(缓考名单!$A$2:$A$49,$F182&amp;"")&gt;0,COUNTIF(缓考名单!$B$2:$B$49,#REF!)&gt;0,IFERROR(VLOOKUP($F182&amp;"",学年成绩!$A$2:$B$462,2,FALSE)&lt;&gt;"100%",FALSE)),"是","")</f>
        <v/>
      </c>
    </row>
    <row r="183" ht="35" hidden="1" customHeight="1" spans="1:14">
      <c r="A183" s="7">
        <v>181</v>
      </c>
      <c r="B183" s="7">
        <v>2024</v>
      </c>
      <c r="C183" s="3" t="s">
        <v>16</v>
      </c>
      <c r="D183" s="3" t="s">
        <v>17</v>
      </c>
      <c r="E183" s="3" t="s">
        <v>25</v>
      </c>
      <c r="F183" s="7">
        <v>202434610324</v>
      </c>
      <c r="G183" s="3" t="s">
        <v>19</v>
      </c>
      <c r="H183" s="7">
        <v>0</v>
      </c>
      <c r="I183" s="7">
        <v>0</v>
      </c>
      <c r="J183" s="7">
        <v>7</v>
      </c>
      <c r="K183" s="7">
        <v>456</v>
      </c>
      <c r="L183" s="7">
        <v>103</v>
      </c>
      <c r="M183" t="str">
        <f>IF(COUNTIF(体测成绩!$A$2:$A$530,$F183&amp;"")=0,"",IF(VLOOKUP($F183&amp;"",体测成绩!$A$2:$B$530,2,FALSE)="免测",80,VLOOKUP($F183&amp;"",体测成绩!$A$2:$B$530,2,FALSE)))</f>
        <v/>
      </c>
      <c r="N183" t="str">
        <f>IF(OR(IFERROR(VALUE(M183)&lt;80,FALSE),COUNTIF(缓考名单!$A$2:$A$49,$F183&amp;"")&gt;0,COUNTIF(缓考名单!$B$2:$B$49,#REF!)&gt;0,IFERROR(VLOOKUP($F183&amp;"",学年成绩!$A$2:$B$462,2,FALSE)&lt;&gt;"100%",FALSE)),"是","")</f>
        <v/>
      </c>
    </row>
    <row r="184" ht="35" hidden="1" customHeight="1" spans="1:14">
      <c r="A184" s="7">
        <v>182</v>
      </c>
      <c r="B184" s="7">
        <v>2024</v>
      </c>
      <c r="C184" s="3" t="s">
        <v>16</v>
      </c>
      <c r="D184" s="3" t="s">
        <v>17</v>
      </c>
      <c r="E184" s="3" t="s">
        <v>25</v>
      </c>
      <c r="F184" s="7">
        <v>202434610318</v>
      </c>
      <c r="G184" s="3" t="s">
        <v>19</v>
      </c>
      <c r="H184" s="7">
        <v>0</v>
      </c>
      <c r="I184" s="7">
        <v>0</v>
      </c>
      <c r="J184" s="7">
        <v>21</v>
      </c>
      <c r="K184" s="7">
        <v>263</v>
      </c>
      <c r="L184" s="7">
        <v>54</v>
      </c>
      <c r="M184" t="str">
        <f>IF(COUNTIF(体测成绩!$A$2:$A$530,$F184&amp;"")=0,"",IF(VLOOKUP($F184&amp;"",体测成绩!$A$2:$B$530,2,FALSE)="免测",80,VLOOKUP($F184&amp;"",体测成绩!$A$2:$B$530,2,FALSE)))</f>
        <v/>
      </c>
      <c r="N184" t="str">
        <f>IF(OR(IFERROR(VALUE(M184)&lt;80,FALSE),COUNTIF(缓考名单!$A$2:$A$49,$F184&amp;"")&gt;0,COUNTIF(缓考名单!$B$2:$B$49,#REF!)&gt;0,IFERROR(VLOOKUP($F184&amp;"",学年成绩!$A$2:$B$462,2,FALSE)&lt;&gt;"100%",FALSE)),"是","")</f>
        <v/>
      </c>
    </row>
    <row r="185" ht="35" hidden="1" customHeight="1" spans="1:14">
      <c r="A185" s="7">
        <v>183</v>
      </c>
      <c r="B185" s="7">
        <v>2024</v>
      </c>
      <c r="C185" s="3" t="s">
        <v>16</v>
      </c>
      <c r="D185" s="3" t="s">
        <v>17</v>
      </c>
      <c r="E185" s="3" t="s">
        <v>25</v>
      </c>
      <c r="F185" s="7">
        <v>202434610322</v>
      </c>
      <c r="G185" s="3" t="s">
        <v>19</v>
      </c>
      <c r="H185" s="7">
        <v>0</v>
      </c>
      <c r="I185" s="7">
        <v>0</v>
      </c>
      <c r="J185" s="7">
        <v>21</v>
      </c>
      <c r="K185" s="7">
        <v>263</v>
      </c>
      <c r="L185" s="7">
        <v>54</v>
      </c>
      <c r="M185" t="str">
        <f>IF(COUNTIF(体测成绩!$A$2:$A$530,$F185&amp;"")=0,"",IF(VLOOKUP($F185&amp;"",体测成绩!$A$2:$B$530,2,FALSE)="免测",80,VLOOKUP($F185&amp;"",体测成绩!$A$2:$B$530,2,FALSE)))</f>
        <v/>
      </c>
      <c r="N185" t="str">
        <f>IF(OR(IFERROR(VALUE(M185)&lt;80,FALSE),COUNTIF(缓考名单!$A$2:$A$49,$F185&amp;"")&gt;0,COUNTIF(缓考名单!$B$2:$B$49,#REF!)&gt;0,IFERROR(VLOOKUP($F185&amp;"",学年成绩!$A$2:$B$462,2,FALSE)&lt;&gt;"100%",FALSE)),"是","")</f>
        <v/>
      </c>
    </row>
    <row r="186" ht="35" hidden="1" customHeight="1" spans="1:14">
      <c r="A186" s="7">
        <v>184</v>
      </c>
      <c r="B186" s="7">
        <v>2024</v>
      </c>
      <c r="C186" s="3" t="s">
        <v>16</v>
      </c>
      <c r="D186" s="3" t="s">
        <v>17</v>
      </c>
      <c r="E186" s="3" t="s">
        <v>25</v>
      </c>
      <c r="F186" s="7">
        <v>202434610319</v>
      </c>
      <c r="G186" s="3" t="s">
        <v>19</v>
      </c>
      <c r="H186" s="7">
        <v>0</v>
      </c>
      <c r="I186" s="7">
        <v>0</v>
      </c>
      <c r="J186" s="7">
        <v>5.2</v>
      </c>
      <c r="K186" s="7">
        <v>469</v>
      </c>
      <c r="L186" s="7">
        <v>105</v>
      </c>
      <c r="M186" t="str">
        <f>IF(COUNTIF(体测成绩!$A$2:$A$530,$F186&amp;"")=0,"",IF(VLOOKUP($F186&amp;"",体测成绩!$A$2:$B$530,2,FALSE)="免测",80,VLOOKUP($F186&amp;"",体测成绩!$A$2:$B$530,2,FALSE)))</f>
        <v/>
      </c>
      <c r="N186" t="str">
        <f>IF(OR(IFERROR(VALUE(M186)&lt;80,FALSE),COUNTIF(缓考名单!$A$2:$A$49,$F186&amp;"")&gt;0,COUNTIF(缓考名单!$B$2:$B$49,#REF!)&gt;0,IFERROR(VLOOKUP($F186&amp;"",学年成绩!$A$2:$B$462,2,FALSE)&lt;&gt;"100%",FALSE)),"是","")</f>
        <v/>
      </c>
    </row>
    <row r="187" ht="35" hidden="1" customHeight="1" spans="1:14">
      <c r="A187" s="7">
        <v>185</v>
      </c>
      <c r="B187" s="7">
        <v>2024</v>
      </c>
      <c r="C187" s="3" t="s">
        <v>16</v>
      </c>
      <c r="D187" s="3" t="s">
        <v>17</v>
      </c>
      <c r="E187" s="3" t="s">
        <v>25</v>
      </c>
      <c r="F187" s="7">
        <v>202428110214</v>
      </c>
      <c r="G187" s="3" t="s">
        <v>20</v>
      </c>
      <c r="H187" s="7">
        <v>0</v>
      </c>
      <c r="I187" s="7">
        <v>0</v>
      </c>
      <c r="J187" s="7">
        <v>29.9</v>
      </c>
      <c r="K187" s="7">
        <v>96</v>
      </c>
      <c r="L187" s="7">
        <v>24</v>
      </c>
      <c r="M187" t="str">
        <f>IF(COUNTIF(体测成绩!$A$2:$A$530,$F187&amp;"")=0,"",IF(VLOOKUP($F187&amp;"",体测成绩!$A$2:$B$530,2,FALSE)="免测",80,VLOOKUP($F187&amp;"",体测成绩!$A$2:$B$530,2,FALSE)))</f>
        <v/>
      </c>
      <c r="N187" t="str">
        <f>IF(OR(IFERROR(VALUE(M187)&lt;80,FALSE),COUNTIF(缓考名单!$A$2:$A$49,$F187&amp;"")&gt;0,COUNTIF(缓考名单!$B$2:$B$49,#REF!)&gt;0,IFERROR(VLOOKUP($F187&amp;"",学年成绩!$A$2:$B$462,2,FALSE)&lt;&gt;"100%",FALSE)),"是","")</f>
        <v/>
      </c>
    </row>
    <row r="188" ht="35" hidden="1" customHeight="1" spans="1:14">
      <c r="A188" s="7">
        <v>186</v>
      </c>
      <c r="B188" s="7">
        <v>2024</v>
      </c>
      <c r="C188" s="3" t="s">
        <v>16</v>
      </c>
      <c r="D188" s="3" t="s">
        <v>17</v>
      </c>
      <c r="E188" s="3" t="s">
        <v>25</v>
      </c>
      <c r="F188" s="7">
        <v>202434610306</v>
      </c>
      <c r="G188" s="3" t="s">
        <v>19</v>
      </c>
      <c r="H188" s="7">
        <v>0</v>
      </c>
      <c r="I188" s="7">
        <v>0</v>
      </c>
      <c r="J188" s="7">
        <v>21</v>
      </c>
      <c r="K188" s="7">
        <v>263</v>
      </c>
      <c r="L188" s="7">
        <v>54</v>
      </c>
      <c r="M188" t="str">
        <f>IF(COUNTIF(体测成绩!$A$2:$A$530,$F188&amp;"")=0,"",IF(VLOOKUP($F188&amp;"",体测成绩!$A$2:$B$530,2,FALSE)="免测",80,VLOOKUP($F188&amp;"",体测成绩!$A$2:$B$530,2,FALSE)))</f>
        <v/>
      </c>
      <c r="N188" t="str">
        <f>IF(OR(IFERROR(VALUE(M188)&lt;80,FALSE),COUNTIF(缓考名单!$A$2:$A$49,$F188&amp;"")&gt;0,COUNTIF(缓考名单!$B$2:$B$49,#REF!)&gt;0,IFERROR(VLOOKUP($F188&amp;"",学年成绩!$A$2:$B$462,2,FALSE)&lt;&gt;"100%",FALSE)),"是","")</f>
        <v/>
      </c>
    </row>
    <row r="189" ht="35" hidden="1" customHeight="1" spans="1:14">
      <c r="A189" s="7">
        <v>187</v>
      </c>
      <c r="B189" s="7">
        <v>2024</v>
      </c>
      <c r="C189" s="3" t="s">
        <v>16</v>
      </c>
      <c r="D189" s="3" t="s">
        <v>17</v>
      </c>
      <c r="E189" s="3" t="s">
        <v>25</v>
      </c>
      <c r="F189" s="7">
        <v>202434610315</v>
      </c>
      <c r="G189" s="3" t="s">
        <v>19</v>
      </c>
      <c r="H189" s="7">
        <v>0</v>
      </c>
      <c r="I189" s="7">
        <v>0</v>
      </c>
      <c r="J189" s="7">
        <v>21</v>
      </c>
      <c r="K189" s="7">
        <v>263</v>
      </c>
      <c r="L189" s="7">
        <v>54</v>
      </c>
      <c r="M189" t="str">
        <f>IF(COUNTIF(体测成绩!$A$2:$A$530,$F189&amp;"")=0,"",IF(VLOOKUP($F189&amp;"",体测成绩!$A$2:$B$530,2,FALSE)="免测",80,VLOOKUP($F189&amp;"",体测成绩!$A$2:$B$530,2,FALSE)))</f>
        <v/>
      </c>
      <c r="N189" t="str">
        <f>IF(OR(IFERROR(VALUE(M189)&lt;80,FALSE),COUNTIF(缓考名单!$A$2:$A$49,$F189&amp;"")&gt;0,COUNTIF(缓考名单!$B$2:$B$49,#REF!)&gt;0,IFERROR(VLOOKUP($F189&amp;"",学年成绩!$A$2:$B$462,2,FALSE)&lt;&gt;"100%",FALSE)),"是","")</f>
        <v/>
      </c>
    </row>
    <row r="190" ht="35" hidden="1" customHeight="1" spans="1:14">
      <c r="A190" s="7">
        <v>188</v>
      </c>
      <c r="B190" s="7">
        <v>2024</v>
      </c>
      <c r="C190" s="3" t="s">
        <v>16</v>
      </c>
      <c r="D190" s="3" t="s">
        <v>17</v>
      </c>
      <c r="E190" s="3" t="s">
        <v>25</v>
      </c>
      <c r="F190" s="7">
        <v>202434610308</v>
      </c>
      <c r="G190" s="3" t="s">
        <v>19</v>
      </c>
      <c r="H190" s="7">
        <v>0</v>
      </c>
      <c r="I190" s="7">
        <v>0</v>
      </c>
      <c r="J190" s="7">
        <v>8.94</v>
      </c>
      <c r="K190" s="7">
        <v>448</v>
      </c>
      <c r="L190" s="7">
        <v>102</v>
      </c>
      <c r="M190" t="str">
        <f>IF(COUNTIF(体测成绩!$A$2:$A$530,$F190&amp;"")=0,"",IF(VLOOKUP($F190&amp;"",体测成绩!$A$2:$B$530,2,FALSE)="免测",80,VLOOKUP($F190&amp;"",体测成绩!$A$2:$B$530,2,FALSE)))</f>
        <v/>
      </c>
      <c r="N190" t="str">
        <f>IF(OR(IFERROR(VALUE(M190)&lt;80,FALSE),COUNTIF(缓考名单!$A$2:$A$49,$F190&amp;"")&gt;0,COUNTIF(缓考名单!$B$2:$B$49,#REF!)&gt;0,IFERROR(VLOOKUP($F190&amp;"",学年成绩!$A$2:$B$462,2,FALSE)&lt;&gt;"100%",FALSE)),"是","")</f>
        <v/>
      </c>
    </row>
    <row r="191" ht="35" hidden="1" customHeight="1" spans="1:14">
      <c r="A191" s="7">
        <v>189</v>
      </c>
      <c r="B191" s="7">
        <v>2024</v>
      </c>
      <c r="C191" s="3" t="s">
        <v>16</v>
      </c>
      <c r="D191" s="3" t="s">
        <v>17</v>
      </c>
      <c r="E191" s="3" t="s">
        <v>25</v>
      </c>
      <c r="F191" s="7">
        <v>202434610301</v>
      </c>
      <c r="G191" s="3" t="s">
        <v>19</v>
      </c>
      <c r="H191" s="7">
        <v>0</v>
      </c>
      <c r="I191" s="7">
        <v>0</v>
      </c>
      <c r="J191" s="7">
        <v>26.87</v>
      </c>
      <c r="K191" s="7">
        <v>134</v>
      </c>
      <c r="L191" s="7">
        <v>30</v>
      </c>
      <c r="M191" t="str">
        <f>IF(COUNTIF(体测成绩!$A$2:$A$530,$F191&amp;"")=0,"",IF(VLOOKUP($F191&amp;"",体测成绩!$A$2:$B$530,2,FALSE)="免测",80,VLOOKUP($F191&amp;"",体测成绩!$A$2:$B$530,2,FALSE)))</f>
        <v/>
      </c>
      <c r="N191" t="str">
        <f>IF(OR(IFERROR(VALUE(M191)&lt;80,FALSE),COUNTIF(缓考名单!$A$2:$A$49,$F191&amp;"")&gt;0,COUNTIF(缓考名单!$B$2:$B$49,#REF!)&gt;0,IFERROR(VLOOKUP($F191&amp;"",学年成绩!$A$2:$B$462,2,FALSE)&lt;&gt;"100%",FALSE)),"是","")</f>
        <v/>
      </c>
    </row>
    <row r="192" ht="35" hidden="1" customHeight="1" spans="1:14">
      <c r="A192" s="7">
        <v>190</v>
      </c>
      <c r="B192" s="7">
        <v>2024</v>
      </c>
      <c r="C192" s="3" t="s">
        <v>16</v>
      </c>
      <c r="D192" s="3" t="s">
        <v>17</v>
      </c>
      <c r="E192" s="3" t="s">
        <v>25</v>
      </c>
      <c r="F192" s="7">
        <v>202434610327</v>
      </c>
      <c r="G192" s="3" t="s">
        <v>19</v>
      </c>
      <c r="H192" s="7">
        <v>0</v>
      </c>
      <c r="I192" s="7">
        <v>0</v>
      </c>
      <c r="J192" s="7">
        <v>23.6</v>
      </c>
      <c r="K192" s="7">
        <v>190</v>
      </c>
      <c r="L192" s="7">
        <v>40</v>
      </c>
      <c r="M192" t="str">
        <f>IF(COUNTIF(体测成绩!$A$2:$A$530,$F192&amp;"")=0,"",IF(VLOOKUP($F192&amp;"",体测成绩!$A$2:$B$530,2,FALSE)="免测",80,VLOOKUP($F192&amp;"",体测成绩!$A$2:$B$530,2,FALSE)))</f>
        <v/>
      </c>
      <c r="N192" t="str">
        <f>IF(OR(IFERROR(VALUE(M192)&lt;80,FALSE),COUNTIF(缓考名单!$A$2:$A$49,$F192&amp;"")&gt;0,COUNTIF(缓考名单!$B$2:$B$49,#REF!)&gt;0,IFERROR(VLOOKUP($F192&amp;"",学年成绩!$A$2:$B$462,2,FALSE)&lt;&gt;"100%",FALSE)),"是","")</f>
        <v/>
      </c>
    </row>
    <row r="193" ht="35" hidden="1" customHeight="1" spans="1:16">
      <c r="A193" s="7">
        <v>191</v>
      </c>
      <c r="B193" s="7">
        <v>2024</v>
      </c>
      <c r="C193" s="3" t="s">
        <v>16</v>
      </c>
      <c r="D193" s="3" t="s">
        <v>17</v>
      </c>
      <c r="E193" s="3" t="s">
        <v>25</v>
      </c>
      <c r="F193" s="7">
        <v>202434610328</v>
      </c>
      <c r="G193" s="3" t="s">
        <v>19</v>
      </c>
      <c r="H193" s="7">
        <v>0</v>
      </c>
      <c r="I193" s="7">
        <v>0</v>
      </c>
      <c r="J193" s="7">
        <v>21</v>
      </c>
      <c r="K193" s="7">
        <v>263</v>
      </c>
      <c r="L193" s="7">
        <v>54</v>
      </c>
      <c r="M193" t="str">
        <f>IF(COUNTIF(体测成绩!$A$2:$A$530,$F193&amp;"")=0,"",IF(VLOOKUP($F193&amp;"",体测成绩!$A$2:$B$530,2,FALSE)="免测",80,VLOOKUP($F193&amp;"",体测成绩!$A$2:$B$530,2,FALSE)))</f>
        <v/>
      </c>
      <c r="N193" t="str">
        <f>IF(OR(IFERROR(VALUE(M193)&lt;80,FALSE),COUNTIF(缓考名单!$A$2:$A$49,$F193&amp;"")&gt;0,COUNTIF(缓考名单!$B$2:$B$49,#REF!)&gt;0,IFERROR(VLOOKUP($F193&amp;"",学年成绩!$A$2:$B$462,2,FALSE)&lt;&gt;"100%",FALSE)),"是","")</f>
        <v/>
      </c>
    </row>
    <row r="194" ht="35" hidden="1" customHeight="1" spans="1:16">
      <c r="A194" s="7">
        <v>192</v>
      </c>
      <c r="B194" s="7">
        <v>2024</v>
      </c>
      <c r="C194" s="3" t="s">
        <v>16</v>
      </c>
      <c r="D194" s="3" t="s">
        <v>17</v>
      </c>
      <c r="E194" s="3" t="s">
        <v>25</v>
      </c>
      <c r="F194" s="7">
        <v>202434610320</v>
      </c>
      <c r="G194" s="3" t="s">
        <v>19</v>
      </c>
      <c r="H194" s="7">
        <v>0</v>
      </c>
      <c r="I194" s="7">
        <v>0</v>
      </c>
      <c r="J194" s="7">
        <v>20.86</v>
      </c>
      <c r="K194" s="7">
        <v>415</v>
      </c>
      <c r="L194" s="7">
        <v>94</v>
      </c>
      <c r="M194" t="str">
        <f>IF(COUNTIF(体测成绩!$A$2:$A$530,$F194&amp;"")=0,"",IF(VLOOKUP($F194&amp;"",体测成绩!$A$2:$B$530,2,FALSE)="免测",80,VLOOKUP($F194&amp;"",体测成绩!$A$2:$B$530,2,FALSE)))</f>
        <v/>
      </c>
      <c r="N194" t="str">
        <f>IF(OR(IFERROR(VALUE(M194)&lt;80,FALSE),COUNTIF(缓考名单!$A$2:$A$49,$F194&amp;"")&gt;0,COUNTIF(缓考名单!$B$2:$B$49,#REF!)&gt;0,IFERROR(VLOOKUP($F194&amp;"",学年成绩!$A$2:$B$462,2,FALSE)&lt;&gt;"100%",FALSE)),"是","")</f>
        <v/>
      </c>
    </row>
    <row r="195" ht="35" hidden="1" customHeight="1" spans="1:16">
      <c r="A195" s="7">
        <v>193</v>
      </c>
      <c r="B195" s="7">
        <v>2024</v>
      </c>
      <c r="C195" s="3" t="s">
        <v>16</v>
      </c>
      <c r="D195" s="3" t="s">
        <v>17</v>
      </c>
      <c r="E195" s="3" t="s">
        <v>25</v>
      </c>
      <c r="F195" s="7">
        <v>202434610303</v>
      </c>
      <c r="G195" s="3" t="s">
        <v>20</v>
      </c>
      <c r="H195" s="7">
        <v>0</v>
      </c>
      <c r="I195" s="7">
        <v>0</v>
      </c>
      <c r="J195" s="7">
        <v>21</v>
      </c>
      <c r="K195" s="7">
        <v>263</v>
      </c>
      <c r="L195" s="7">
        <v>54</v>
      </c>
      <c r="M195" t="str">
        <f>IF(COUNTIF(体测成绩!$A$2:$A$530,$F195&amp;"")=0,"",IF(VLOOKUP($F195&amp;"",体测成绩!$A$2:$B$530,2,FALSE)="免测",80,VLOOKUP($F195&amp;"",体测成绩!$A$2:$B$530,2,FALSE)))</f>
        <v/>
      </c>
      <c r="N195" t="str">
        <f>IF(OR(IFERROR(VALUE(M195)&lt;80,FALSE),COUNTIF(缓考名单!$A$2:$A$49,$F195&amp;"")&gt;0,COUNTIF(缓考名单!$B$2:$B$49,#REF!)&gt;0,IFERROR(VLOOKUP($F195&amp;"",学年成绩!$A$2:$B$462,2,FALSE)&lt;&gt;"100%",FALSE)),"是","")</f>
        <v/>
      </c>
    </row>
    <row r="196" ht="35" hidden="1" customHeight="1" spans="1:16">
      <c r="A196" s="7">
        <v>194</v>
      </c>
      <c r="B196" s="7">
        <v>2024</v>
      </c>
      <c r="C196" s="3" t="s">
        <v>16</v>
      </c>
      <c r="D196" s="3" t="s">
        <v>17</v>
      </c>
      <c r="E196" s="3" t="s">
        <v>25</v>
      </c>
      <c r="F196" s="7">
        <v>202434610333</v>
      </c>
      <c r="G196" s="3" t="s">
        <v>19</v>
      </c>
      <c r="H196" s="7">
        <v>0</v>
      </c>
      <c r="I196" s="7">
        <v>0</v>
      </c>
      <c r="J196" s="7">
        <v>21.4</v>
      </c>
      <c r="K196" s="7">
        <v>250</v>
      </c>
      <c r="L196" s="7">
        <v>53</v>
      </c>
      <c r="M196" t="str">
        <f>IF(COUNTIF(体测成绩!$A$2:$A$530,$F196&amp;"")=0,"",IF(VLOOKUP($F196&amp;"",体测成绩!$A$2:$B$530,2,FALSE)="免测",80,VLOOKUP($F196&amp;"",体测成绩!$A$2:$B$530,2,FALSE)))</f>
        <v/>
      </c>
      <c r="N196" t="str">
        <f>IF(OR(IFERROR(VALUE(M196)&lt;80,FALSE),COUNTIF(缓考名单!$A$2:$A$49,$F196&amp;"")&gt;0,COUNTIF(缓考名单!$B$2:$B$49,#REF!)&gt;0,IFERROR(VLOOKUP($F196&amp;"",学年成绩!$A$2:$B$462,2,FALSE)&lt;&gt;"100%",FALSE)),"是","")</f>
        <v/>
      </c>
    </row>
    <row r="197" ht="35" hidden="1" customHeight="1" spans="1:16">
      <c r="A197" s="7">
        <v>195</v>
      </c>
      <c r="B197" s="7">
        <v>2024</v>
      </c>
      <c r="C197" s="3" t="s">
        <v>16</v>
      </c>
      <c r="D197" s="3" t="s">
        <v>17</v>
      </c>
      <c r="E197" s="3" t="s">
        <v>25</v>
      </c>
      <c r="F197" s="7">
        <v>202434610331</v>
      </c>
      <c r="G197" s="3" t="s">
        <v>20</v>
      </c>
      <c r="H197" s="7">
        <v>0</v>
      </c>
      <c r="I197" s="7">
        <v>0</v>
      </c>
      <c r="J197" s="7">
        <v>25.95</v>
      </c>
      <c r="K197" s="7">
        <v>147</v>
      </c>
      <c r="L197" s="7">
        <v>31</v>
      </c>
      <c r="M197" t="str">
        <f>IF(COUNTIF(体测成绩!$A$2:$A$530,$F197&amp;"")=0,"",IF(VLOOKUP($F197&amp;"",体测成绩!$A$2:$B$530,2,FALSE)="免测",80,VLOOKUP($F197&amp;"",体测成绩!$A$2:$B$530,2,FALSE)))</f>
        <v/>
      </c>
      <c r="N197" t="str">
        <f>IF(OR(IFERROR(VALUE(M197)&lt;80,FALSE),COUNTIF(缓考名单!$A$2:$A$49,$F197&amp;"")&gt;0,COUNTIF(缓考名单!$B$2:$B$49,#REF!)&gt;0,IFERROR(VLOOKUP($F197&amp;"",学年成绩!$A$2:$B$462,2,FALSE)&lt;&gt;"100%",FALSE)),"是","")</f>
        <v/>
      </c>
    </row>
    <row r="198" ht="35" hidden="1" customHeight="1" spans="1:16">
      <c r="A198" s="7">
        <v>196</v>
      </c>
      <c r="B198" s="7">
        <v>2024</v>
      </c>
      <c r="C198" s="3" t="s">
        <v>16</v>
      </c>
      <c r="D198" s="3" t="s">
        <v>17</v>
      </c>
      <c r="E198" s="3" t="s">
        <v>25</v>
      </c>
      <c r="F198" s="7">
        <v>202434610302</v>
      </c>
      <c r="G198" s="3" t="s">
        <v>19</v>
      </c>
      <c r="H198" s="7">
        <v>0</v>
      </c>
      <c r="I198" s="7">
        <v>0</v>
      </c>
      <c r="J198" s="7">
        <v>20.86</v>
      </c>
      <c r="K198" s="7">
        <v>415</v>
      </c>
      <c r="L198" s="7">
        <v>94</v>
      </c>
      <c r="M198" t="str">
        <f>IF(COUNTIF(体测成绩!$A$2:$A$530,$F198&amp;"")=0,"",IF(VLOOKUP($F198&amp;"",体测成绩!$A$2:$B$530,2,FALSE)="免测",80,VLOOKUP($F198&amp;"",体测成绩!$A$2:$B$530,2,FALSE)))</f>
        <v/>
      </c>
      <c r="N198" t="str">
        <f>IF(OR(IFERROR(VALUE(M198)&lt;80,FALSE),COUNTIF(缓考名单!$A$2:$A$49,$F198&amp;"")&gt;0,COUNTIF(缓考名单!$B$2:$B$49,#REF!)&gt;0,IFERROR(VLOOKUP($F198&amp;"",学年成绩!$A$2:$B$462,2,FALSE)&lt;&gt;"100%",FALSE)),"是","")</f>
        <v/>
      </c>
    </row>
    <row r="199" ht="35" hidden="1" customHeight="1" spans="1:16">
      <c r="A199" s="7">
        <v>197</v>
      </c>
      <c r="B199" s="7">
        <v>2024</v>
      </c>
      <c r="C199" s="3" t="s">
        <v>16</v>
      </c>
      <c r="D199" s="3" t="s">
        <v>17</v>
      </c>
      <c r="E199" s="3" t="s">
        <v>25</v>
      </c>
      <c r="F199" s="7">
        <v>202434610309</v>
      </c>
      <c r="G199" s="3" t="s">
        <v>19</v>
      </c>
      <c r="H199" s="7">
        <v>0</v>
      </c>
      <c r="I199" s="7">
        <v>0</v>
      </c>
      <c r="J199" s="7">
        <v>35.18</v>
      </c>
      <c r="K199" s="7">
        <v>48</v>
      </c>
      <c r="L199" s="7">
        <v>12</v>
      </c>
      <c r="M199" t="str">
        <f>IF(COUNTIF(体测成绩!$A$2:$A$530,$F199&amp;"")=0,"",IF(VLOOKUP($F199&amp;"",体测成绩!$A$2:$B$530,2,FALSE)="免测",80,VLOOKUP($F199&amp;"",体测成绩!$A$2:$B$530,2,FALSE)))</f>
        <v/>
      </c>
      <c r="N199" t="str">
        <f>IF(OR(IFERROR(VALUE(M199)&lt;80,FALSE),COUNTIF(缓考名单!$A$2:$A$49,$F199&amp;"")&gt;0,COUNTIF(缓考名单!$B$2:$B$49,#REF!)&gt;0,IFERROR(VLOOKUP($F199&amp;"",学年成绩!$A$2:$B$462,2,FALSE)&lt;&gt;"100%",FALSE)),"是","")</f>
        <v/>
      </c>
    </row>
    <row r="200" ht="35" hidden="1" customHeight="1" spans="1:16">
      <c r="A200" s="7">
        <v>198</v>
      </c>
      <c r="B200" s="7">
        <v>2024</v>
      </c>
      <c r="C200" s="3" t="s">
        <v>16</v>
      </c>
      <c r="D200" s="3" t="s">
        <v>17</v>
      </c>
      <c r="E200" s="3" t="s">
        <v>25</v>
      </c>
      <c r="F200" s="7">
        <v>202434610304</v>
      </c>
      <c r="G200" s="3" t="s">
        <v>19</v>
      </c>
      <c r="H200" s="7">
        <v>0</v>
      </c>
      <c r="I200" s="7">
        <v>0</v>
      </c>
      <c r="J200" s="7">
        <v>21</v>
      </c>
      <c r="K200" s="7">
        <v>263</v>
      </c>
      <c r="L200" s="7">
        <v>54</v>
      </c>
      <c r="M200" t="str">
        <f>IF(COUNTIF(体测成绩!$A$2:$A$530,$F200&amp;"")=0,"",IF(VLOOKUP($F200&amp;"",体测成绩!$A$2:$B$530,2,FALSE)="免测",80,VLOOKUP($F200&amp;"",体测成绩!$A$2:$B$530,2,FALSE)))</f>
        <v/>
      </c>
      <c r="N200" t="str">
        <f>IF(OR(IFERROR(VALUE(M200)&lt;80,FALSE),COUNTIF(缓考名单!$A$2:$A$49,$F200&amp;"")&gt;0,COUNTIF(缓考名单!$B$2:$B$49,#REF!)&gt;0,IFERROR(VLOOKUP($F200&amp;"",学年成绩!$A$2:$B$462,2,FALSE)&lt;&gt;"100%",FALSE)),"是","")</f>
        <v/>
      </c>
    </row>
    <row r="201" ht="35" hidden="1" customHeight="1" spans="1:16">
      <c r="A201" s="7">
        <v>199</v>
      </c>
      <c r="B201" s="7">
        <v>2024</v>
      </c>
      <c r="C201" s="3" t="s">
        <v>16</v>
      </c>
      <c r="D201" s="3" t="s">
        <v>17</v>
      </c>
      <c r="E201" s="3" t="s">
        <v>25</v>
      </c>
      <c r="F201" s="7">
        <v>202416110305</v>
      </c>
      <c r="G201" s="3" t="s">
        <v>20</v>
      </c>
      <c r="H201" s="7">
        <v>0</v>
      </c>
      <c r="I201" s="7">
        <v>0</v>
      </c>
      <c r="J201" s="7">
        <v>12.3</v>
      </c>
      <c r="K201" s="7">
        <v>436</v>
      </c>
      <c r="L201" s="7">
        <v>100</v>
      </c>
      <c r="M201" t="str">
        <f>IF(COUNTIF(体测成绩!$A$2:$A$530,$F201&amp;"")=0,"",IF(VLOOKUP($F201&amp;"",体测成绩!$A$2:$B$530,2,FALSE)="免测",80,VLOOKUP($F201&amp;"",体测成绩!$A$2:$B$530,2,FALSE)))</f>
        <v/>
      </c>
      <c r="N201" t="str">
        <f>IF(OR(IFERROR(VALUE(M201)&lt;80,FALSE),COUNTIF(缓考名单!$A$2:$A$49,$F201&amp;"")&gt;0,COUNTIF(缓考名单!$B$2:$B$49,#REF!)&gt;0,IFERROR(VLOOKUP($F201&amp;"",学年成绩!$A$2:$B$462,2,FALSE)&lt;&gt;"100%",FALSE)),"是","")</f>
        <v/>
      </c>
    </row>
    <row r="202" ht="35" hidden="1" customHeight="1" spans="1:16">
      <c r="A202" s="7">
        <v>200</v>
      </c>
      <c r="B202" s="7">
        <v>2024</v>
      </c>
      <c r="C202" s="3" t="s">
        <v>16</v>
      </c>
      <c r="D202" s="3" t="s">
        <v>17</v>
      </c>
      <c r="E202" s="3" t="s">
        <v>25</v>
      </c>
      <c r="F202" s="7">
        <v>202434610323</v>
      </c>
      <c r="G202" s="3" t="s">
        <v>19</v>
      </c>
      <c r="H202" s="7">
        <v>0</v>
      </c>
      <c r="I202" s="7">
        <v>0</v>
      </c>
      <c r="J202" s="7">
        <v>35.55</v>
      </c>
      <c r="K202" s="7">
        <v>47</v>
      </c>
      <c r="L202" s="7">
        <v>11</v>
      </c>
      <c r="M202" t="str">
        <f>IF(COUNTIF(体测成绩!$A$2:$A$530,$F202&amp;"")=0,"",IF(VLOOKUP($F202&amp;"",体测成绩!$A$2:$B$530,2,FALSE)="免测",80,VLOOKUP($F202&amp;"",体测成绩!$A$2:$B$530,2,FALSE)))</f>
        <v/>
      </c>
      <c r="N202" t="str">
        <f>IF(OR(IFERROR(VALUE(M202)&lt;80,FALSE),COUNTIF(缓考名单!$A$2:$A$49,$F202&amp;"")&gt;0,COUNTIF(缓考名单!$B$2:$B$49,#REF!)&gt;0,IFERROR(VLOOKUP($F202&amp;"",学年成绩!$A$2:$B$462,2,FALSE)&lt;&gt;"100%",FALSE)),"是","")</f>
        <v/>
      </c>
    </row>
    <row r="203" ht="35" hidden="1" customHeight="1" spans="1:16">
      <c r="A203" s="7">
        <v>201</v>
      </c>
      <c r="B203" s="7">
        <v>2024</v>
      </c>
      <c r="C203" s="3" t="s">
        <v>16</v>
      </c>
      <c r="D203" s="3" t="s">
        <v>17</v>
      </c>
      <c r="E203" s="3" t="s">
        <v>25</v>
      </c>
      <c r="F203" s="7">
        <v>202434610307</v>
      </c>
      <c r="G203" s="3" t="s">
        <v>19</v>
      </c>
      <c r="H203" s="7">
        <v>0</v>
      </c>
      <c r="I203" s="7">
        <v>0</v>
      </c>
      <c r="J203" s="7">
        <v>20.86</v>
      </c>
      <c r="K203" s="7">
        <v>415</v>
      </c>
      <c r="L203" s="7">
        <v>94</v>
      </c>
      <c r="M203" t="str">
        <f>IF(COUNTIF(体测成绩!$A$2:$A$530,$F203&amp;"")=0,"",IF(VLOOKUP($F203&amp;"",体测成绩!$A$2:$B$530,2,FALSE)="免测",80,VLOOKUP($F203&amp;"",体测成绩!$A$2:$B$530,2,FALSE)))</f>
        <v/>
      </c>
      <c r="N203" t="str">
        <f>IF(OR(IFERROR(VALUE(M203)&lt;80,FALSE),COUNTIF(缓考名单!$A$2:$A$49,$F203&amp;"")&gt;0,COUNTIF(缓考名单!$B$2:$B$49,#REF!)&gt;0,IFERROR(VLOOKUP($F203&amp;"",学年成绩!$A$2:$B$462,2,FALSE)&lt;&gt;"100%",FALSE)),"是","")</f>
        <v/>
      </c>
    </row>
    <row r="204" ht="35" customHeight="1" spans="1:16">
      <c r="A204" s="7">
        <f t="shared" ref="A204:A213" si="0">ROW(A1)</f>
        <v>1</v>
      </c>
      <c r="B204" s="7">
        <v>2025</v>
      </c>
      <c r="C204" s="3" t="s">
        <v>16</v>
      </c>
      <c r="D204" s="3" t="s">
        <v>26</v>
      </c>
      <c r="E204" s="3" t="s">
        <v>27</v>
      </c>
      <c r="F204" s="11" t="s">
        <v>28</v>
      </c>
      <c r="G204" s="3" t="s">
        <v>20</v>
      </c>
      <c r="H204" s="7">
        <v>4.63</v>
      </c>
      <c r="I204" s="7">
        <v>1</v>
      </c>
      <c r="J204" s="7">
        <v>98.46</v>
      </c>
      <c r="K204" s="7">
        <f t="shared" ref="K204:K267" si="1">ROW()-203</f>
        <v>1</v>
      </c>
      <c r="L204" s="7">
        <v>1</v>
      </c>
      <c r="M204" s="7" t="str">
        <f>IF(COUNTIF(体测成绩!$A$2:$A$530,$F204&amp;"")=0,"",IF(VLOOKUP($F204&amp;"",体测成绩!$A$2:$B$530,2,FALSE)="免测",80,VLOOKUP($F204&amp;"",体测成绩!$A$2:$B$530,2,FALSE)))</f>
        <v>83.7</v>
      </c>
      <c r="N204" s="7" t="str">
        <f>IF(OR(IFERROR(VALUE(M204)&lt;80,FALSE),COUNTIF(缓考名单!$A$2:$A$49,$F204&amp;"")&gt;0,COUNTIF(缓考名单!$B$2:$B$49,#REF!)&gt;0,IFERROR(VLOOKUP($F204&amp;"",学年成绩!$A$2:$B$462,2,FALSE)&lt;&gt;"100%",FALSE)),"是","")</f>
        <v/>
      </c>
      <c r="O204" s="5" t="s">
        <v>29</v>
      </c>
      <c r="P204" s="8" t="s">
        <v>30</v>
      </c>
    </row>
    <row r="205" ht="35" customHeight="1" spans="1:16">
      <c r="A205" s="7">
        <f t="shared" si="0"/>
        <v>2</v>
      </c>
      <c r="B205" s="7">
        <v>2025</v>
      </c>
      <c r="C205" s="3" t="s">
        <v>16</v>
      </c>
      <c r="D205" s="3" t="s">
        <v>31</v>
      </c>
      <c r="E205" s="3" t="s">
        <v>32</v>
      </c>
      <c r="F205" s="11" t="s">
        <v>33</v>
      </c>
      <c r="G205" s="3" t="s">
        <v>20</v>
      </c>
      <c r="H205" s="7">
        <v>4.57</v>
      </c>
      <c r="I205" s="7">
        <v>2</v>
      </c>
      <c r="J205" s="7">
        <v>97.95</v>
      </c>
      <c r="K205" s="7">
        <f t="shared" si="1"/>
        <v>2</v>
      </c>
      <c r="L205" s="7">
        <v>1</v>
      </c>
      <c r="M205" s="7" t="str">
        <f>IF(COUNTIF(体测成绩!$A$2:$A$530,$F205&amp;"")=0,"",IF(VLOOKUP($F205&amp;"",体测成绩!$A$2:$B$530,2,FALSE)="免测",80,VLOOKUP($F205&amp;"",体测成绩!$A$2:$B$530,2,FALSE)))</f>
        <v>86.7</v>
      </c>
      <c r="N205" s="7" t="str">
        <f>IF(OR(IFERROR(VALUE(M205)&lt;80,FALSE),COUNTIF(缓考名单!$A$2:$A$49,$F205&amp;"")&gt;0,COUNTIF(缓考名单!$B$2:$B$49,#REF!)&gt;0,IFERROR(VLOOKUP($F205&amp;"",学年成绩!$A$2:$B$462,2,FALSE)&lt;&gt;"100%",FALSE)),"是","")</f>
        <v/>
      </c>
      <c r="O205" s="5" t="s">
        <v>29</v>
      </c>
      <c r="P205" s="8" t="s">
        <v>34</v>
      </c>
    </row>
    <row r="206" ht="35" customHeight="1" spans="1:16">
      <c r="A206" s="7">
        <f t="shared" si="0"/>
        <v>3</v>
      </c>
      <c r="B206" s="7">
        <v>2025</v>
      </c>
      <c r="C206" s="3" t="s">
        <v>16</v>
      </c>
      <c r="D206" s="3" t="s">
        <v>17</v>
      </c>
      <c r="E206" s="3" t="s">
        <v>35</v>
      </c>
      <c r="F206" s="11" t="s">
        <v>36</v>
      </c>
      <c r="G206" s="3" t="s">
        <v>19</v>
      </c>
      <c r="H206" s="7">
        <v>4.33</v>
      </c>
      <c r="I206" s="7">
        <v>8</v>
      </c>
      <c r="J206" s="7">
        <v>94.66</v>
      </c>
      <c r="K206" s="7">
        <f t="shared" si="1"/>
        <v>3</v>
      </c>
      <c r="L206" s="7">
        <v>1</v>
      </c>
      <c r="M206" s="7" t="str">
        <f>IF(COUNTIF(体测成绩!$A$2:$A$530,$F206&amp;"")=0,"",IF(VLOOKUP($F206&amp;"",体测成绩!$A$2:$B$530,2,FALSE)="免测",80,VLOOKUP($F206&amp;"",体测成绩!$A$2:$B$530,2,FALSE)))</f>
        <v>84.5</v>
      </c>
      <c r="N206" s="7" t="str">
        <f>IF(OR(IFERROR(VALUE(M206)&lt;80,FALSE),COUNTIF(缓考名单!$A$2:$A$49,$F206&amp;"")&gt;0,COUNTIF(缓考名单!$B$2:$B$49,#REF!)&gt;0,IFERROR(VLOOKUP($F206&amp;"",学年成绩!$A$2:$B$462,2,FALSE)&lt;&gt;"100%",FALSE)),"是","")</f>
        <v/>
      </c>
      <c r="O206" s="5" t="s">
        <v>29</v>
      </c>
      <c r="P206" s="8" t="s">
        <v>37</v>
      </c>
    </row>
    <row r="207" ht="35" customHeight="1" spans="1:16">
      <c r="A207" s="7">
        <f t="shared" si="0"/>
        <v>4</v>
      </c>
      <c r="B207" s="7">
        <v>2025</v>
      </c>
      <c r="C207" s="3" t="s">
        <v>16</v>
      </c>
      <c r="D207" s="3" t="s">
        <v>17</v>
      </c>
      <c r="E207" s="3" t="s">
        <v>35</v>
      </c>
      <c r="F207" s="11" t="s">
        <v>38</v>
      </c>
      <c r="G207" s="3" t="s">
        <v>20</v>
      </c>
      <c r="H207" s="7">
        <v>4.42</v>
      </c>
      <c r="I207" s="7">
        <v>4</v>
      </c>
      <c r="J207" s="7">
        <v>94.54</v>
      </c>
      <c r="K207" s="7">
        <f t="shared" si="1"/>
        <v>4</v>
      </c>
      <c r="L207" s="7">
        <v>2</v>
      </c>
      <c r="M207" s="7" t="str">
        <f>IF(COUNTIF(体测成绩!$A$2:$A$530,$F207&amp;"")=0,"",IF(VLOOKUP($F207&amp;"",体测成绩!$A$2:$B$530,2,FALSE)="免测",80,VLOOKUP($F207&amp;"",体测成绩!$A$2:$B$530,2,FALSE)))</f>
        <v>85.6</v>
      </c>
      <c r="N207" s="7" t="str">
        <f>IF(OR(IFERROR(VALUE(M207)&lt;80,FALSE),COUNTIF(缓考名单!$A$2:$A$49,$F207&amp;"")&gt;0,COUNTIF(缓考名单!$B$2:$B$49,#REF!)&gt;0,IFERROR(VLOOKUP($F207&amp;"",学年成绩!$A$2:$B$462,2,FALSE)&lt;&gt;"100%",FALSE)),"是","")</f>
        <v>是</v>
      </c>
      <c r="O207" s="7"/>
      <c r="P207" s="8" t="s">
        <v>39</v>
      </c>
    </row>
    <row r="208" ht="35" customHeight="1" spans="1:16">
      <c r="A208" s="7">
        <f t="shared" si="0"/>
        <v>5</v>
      </c>
      <c r="B208" s="7">
        <v>2025</v>
      </c>
      <c r="C208" s="3" t="s">
        <v>16</v>
      </c>
      <c r="D208" s="3" t="s">
        <v>40</v>
      </c>
      <c r="E208" s="3" t="s">
        <v>41</v>
      </c>
      <c r="F208" s="11" t="s">
        <v>42</v>
      </c>
      <c r="G208" s="3" t="s">
        <v>20</v>
      </c>
      <c r="H208" s="7">
        <v>4.44</v>
      </c>
      <c r="I208" s="7">
        <v>2</v>
      </c>
      <c r="J208" s="7">
        <v>94.43</v>
      </c>
      <c r="K208" s="7">
        <f t="shared" si="1"/>
        <v>5</v>
      </c>
      <c r="L208" s="7">
        <v>1</v>
      </c>
      <c r="M208" s="7" t="str">
        <f>IF(COUNTIF(体测成绩!$A$2:$A$530,$F208&amp;"")=0,"",IF(VLOOKUP($F208&amp;"",体测成绩!$A$2:$B$530,2,FALSE)="免测",80,VLOOKUP($F208&amp;"",体测成绩!$A$2:$B$530,2,FALSE)))</f>
        <v>102.0</v>
      </c>
      <c r="N208" s="7" t="str">
        <f>IF(OR(IFERROR(VALUE(M208)&lt;80,FALSE),COUNTIF(缓考名单!$A$2:$A$49,$F208&amp;"")&gt;0,COUNTIF(缓考名单!$B$2:$B$49,#REF!)&gt;0,IFERROR(VLOOKUP($F208&amp;"",学年成绩!$A$2:$B$462,2,FALSE)&lt;&gt;"100%",FALSE)),"是","")</f>
        <v/>
      </c>
      <c r="O208" s="5" t="s">
        <v>29</v>
      </c>
      <c r="P208" s="8" t="s">
        <v>43</v>
      </c>
    </row>
    <row r="209" ht="35" customHeight="1" spans="1:16">
      <c r="A209" s="7">
        <f t="shared" si="0"/>
        <v>6</v>
      </c>
      <c r="B209" s="7">
        <v>2025</v>
      </c>
      <c r="C209" s="3" t="s">
        <v>16</v>
      </c>
      <c r="D209" s="3" t="s">
        <v>17</v>
      </c>
      <c r="E209" s="3" t="s">
        <v>35</v>
      </c>
      <c r="F209" s="11" t="s">
        <v>44</v>
      </c>
      <c r="G209" s="3" t="s">
        <v>20</v>
      </c>
      <c r="H209" s="7">
        <v>4.45</v>
      </c>
      <c r="I209" s="7">
        <v>3</v>
      </c>
      <c r="J209" s="7">
        <v>94.39</v>
      </c>
      <c r="K209" s="7">
        <f t="shared" si="1"/>
        <v>6</v>
      </c>
      <c r="L209" s="7">
        <v>3</v>
      </c>
      <c r="M209" s="7" t="str">
        <f>IF(COUNTIF(体测成绩!$A$2:$A$530,$F209&amp;"")=0,"",IF(VLOOKUP($F209&amp;"",体测成绩!$A$2:$B$530,2,FALSE)="免测",80,VLOOKUP($F209&amp;"",体测成绩!$A$2:$B$530,2,FALSE)))</f>
        <v>80.9</v>
      </c>
      <c r="N209" s="7" t="str">
        <f>IF(OR(IFERROR(VALUE(M209)&lt;80,FALSE),COUNTIF(缓考名单!$A$2:$A$49,$F209&amp;"")&gt;0,COUNTIF(缓考名单!$B$2:$B$49,#REF!)&gt;0,IFERROR(VLOOKUP($F209&amp;"",学年成绩!$A$2:$B$462,2,FALSE)&lt;&gt;"100%",FALSE)),"是","")</f>
        <v/>
      </c>
      <c r="O209" s="5" t="s">
        <v>29</v>
      </c>
      <c r="P209" s="8" t="s">
        <v>45</v>
      </c>
    </row>
    <row r="210" ht="35" customHeight="1" spans="1:16">
      <c r="A210" s="7">
        <f t="shared" si="0"/>
        <v>7</v>
      </c>
      <c r="B210" s="7">
        <v>2025</v>
      </c>
      <c r="C210" s="3" t="s">
        <v>16</v>
      </c>
      <c r="D210" s="3" t="s">
        <v>46</v>
      </c>
      <c r="E210" s="3" t="s">
        <v>47</v>
      </c>
      <c r="F210" s="11" t="s">
        <v>48</v>
      </c>
      <c r="G210" s="3" t="s">
        <v>19</v>
      </c>
      <c r="H210" s="7">
        <v>4.44</v>
      </c>
      <c r="I210" s="7">
        <v>6</v>
      </c>
      <c r="J210" s="7">
        <v>93.84</v>
      </c>
      <c r="K210" s="7">
        <f t="shared" si="1"/>
        <v>7</v>
      </c>
      <c r="L210" s="7">
        <v>1</v>
      </c>
      <c r="M210" s="7" t="str">
        <f>IF(COUNTIF(体测成绩!$A$2:$A$530,$F210&amp;"")=0,"",IF(VLOOKUP($F210&amp;"",体测成绩!$A$2:$B$530,2,FALSE)="免测",80,VLOOKUP($F210&amp;"",体测成绩!$A$2:$B$530,2,FALSE)))</f>
        <v>70.6</v>
      </c>
      <c r="N210" s="7" t="str">
        <f>IF(OR(IFERROR(VALUE(M210)&lt;80,FALSE),COUNTIF(缓考名单!$A$2:$A$49,$F210&amp;"")&gt;0,COUNTIF(缓考名单!$B$2:$B$49,#REF!)&gt;0,IFERROR(VLOOKUP($F210&amp;"",学年成绩!$A$2:$B$462,2,FALSE)&lt;&gt;"100%",FALSE)),"是","")</f>
        <v>是</v>
      </c>
      <c r="O210" s="7"/>
      <c r="P210" s="8" t="s">
        <v>49</v>
      </c>
    </row>
    <row r="211" ht="35" customHeight="1" spans="1:16">
      <c r="A211" s="7">
        <f t="shared" si="0"/>
        <v>8</v>
      </c>
      <c r="B211" s="7">
        <v>2025</v>
      </c>
      <c r="C211" s="3" t="s">
        <v>16</v>
      </c>
      <c r="D211" s="3" t="s">
        <v>40</v>
      </c>
      <c r="E211" s="3" t="s">
        <v>41</v>
      </c>
      <c r="F211" s="11" t="s">
        <v>50</v>
      </c>
      <c r="G211" s="3" t="s">
        <v>19</v>
      </c>
      <c r="H211" s="7">
        <v>4.43</v>
      </c>
      <c r="I211" s="7">
        <v>3</v>
      </c>
      <c r="J211" s="7">
        <v>93.7</v>
      </c>
      <c r="K211" s="7">
        <f t="shared" si="1"/>
        <v>8</v>
      </c>
      <c r="L211" s="7">
        <v>2</v>
      </c>
      <c r="M211" s="7" t="str">
        <f>IF(COUNTIF(体测成绩!$A$2:$A$530,$F211&amp;"")=0,"",IF(VLOOKUP($F211&amp;"",体测成绩!$A$2:$B$530,2,FALSE)="免测",80,VLOOKUP($F211&amp;"",体测成绩!$A$2:$B$530,2,FALSE)))</f>
        <v>82.0</v>
      </c>
      <c r="N211" s="7" t="str">
        <f>IF(OR(IFERROR(VALUE(M211)&lt;80,FALSE),COUNTIF(缓考名单!$A$2:$A$49,$F211&amp;"")&gt;0,COUNTIF(缓考名单!$B$2:$B$49,#REF!)&gt;0,IFERROR(VLOOKUP($F211&amp;"",学年成绩!$A$2:$B$462,2,FALSE)&lt;&gt;"100%",FALSE)),"是","")</f>
        <v/>
      </c>
      <c r="O211" s="5" t="s">
        <v>29</v>
      </c>
      <c r="P211" s="8" t="s">
        <v>51</v>
      </c>
    </row>
    <row r="212" ht="35" customHeight="1" spans="1:16">
      <c r="A212" s="7">
        <f t="shared" si="0"/>
        <v>9</v>
      </c>
      <c r="B212" s="7">
        <v>2025</v>
      </c>
      <c r="C212" s="3" t="s">
        <v>16</v>
      </c>
      <c r="D212" s="3" t="s">
        <v>26</v>
      </c>
      <c r="E212" s="3" t="s">
        <v>27</v>
      </c>
      <c r="F212" s="11" t="s">
        <v>52</v>
      </c>
      <c r="G212" s="3" t="s">
        <v>19</v>
      </c>
      <c r="H212" s="7">
        <v>4.38</v>
      </c>
      <c r="I212" s="7">
        <v>8</v>
      </c>
      <c r="J212" s="7">
        <v>93.53</v>
      </c>
      <c r="K212" s="7">
        <f t="shared" si="1"/>
        <v>9</v>
      </c>
      <c r="L212" s="7">
        <v>2</v>
      </c>
      <c r="M212" s="7" t="str">
        <f>IF(COUNTIF(体测成绩!$A$2:$A$530,$F212&amp;"")=0,"",IF(VLOOKUP($F212&amp;"",体测成绩!$A$2:$B$530,2,FALSE)="免测",80,VLOOKUP($F212&amp;"",体测成绩!$A$2:$B$530,2,FALSE)))</f>
        <v>85.0</v>
      </c>
      <c r="N212" s="7" t="str">
        <f>IF(OR(IFERROR(VALUE(M212)&lt;80,FALSE),COUNTIF(缓考名单!$A$2:$A$49,$F212&amp;"")&gt;0,COUNTIF(缓考名单!$B$2:$B$49,#REF!)&gt;0,IFERROR(VLOOKUP($F212&amp;"",学年成绩!$A$2:$B$462,2,FALSE)&lt;&gt;"100%",FALSE)),"是","")</f>
        <v/>
      </c>
      <c r="O212" s="5" t="s">
        <v>29</v>
      </c>
      <c r="P212" s="8" t="s">
        <v>53</v>
      </c>
    </row>
    <row r="213" ht="35" customHeight="1" spans="1:16">
      <c r="A213" s="7">
        <f t="shared" si="0"/>
        <v>10</v>
      </c>
      <c r="B213" s="7">
        <v>2025</v>
      </c>
      <c r="C213" s="3" t="s">
        <v>16</v>
      </c>
      <c r="D213" s="3" t="s">
        <v>26</v>
      </c>
      <c r="E213" s="3" t="s">
        <v>54</v>
      </c>
      <c r="F213" s="11" t="s">
        <v>55</v>
      </c>
      <c r="G213" s="3" t="s">
        <v>19</v>
      </c>
      <c r="H213" s="7">
        <v>4.36</v>
      </c>
      <c r="I213" s="7">
        <v>9</v>
      </c>
      <c r="J213" s="7">
        <v>93.5</v>
      </c>
      <c r="K213" s="7">
        <f t="shared" si="1"/>
        <v>10</v>
      </c>
      <c r="L213" s="7">
        <v>3</v>
      </c>
      <c r="M213" s="7" t="str">
        <f>IF(COUNTIF(体测成绩!$A$2:$A$530,$F213&amp;"")=0,"",IF(VLOOKUP($F213&amp;"",体测成绩!$A$2:$B$530,2,FALSE)="免测",80,VLOOKUP($F213&amp;"",体测成绩!$A$2:$B$530,2,FALSE)))</f>
        <v>97.4</v>
      </c>
      <c r="N213" s="7" t="str">
        <f>IF(OR(IFERROR(VALUE(M213)&lt;80,FALSE),COUNTIF(缓考名单!$A$2:$A$49,$F213&amp;"")&gt;0,COUNTIF(缓考名单!$B$2:$B$49,#REF!)&gt;0,IFERROR(VLOOKUP($F213&amp;"",学年成绩!$A$2:$B$462,2,FALSE)&lt;&gt;"100%",FALSE)),"是","")</f>
        <v/>
      </c>
      <c r="O213" s="5" t="s">
        <v>29</v>
      </c>
      <c r="P213" s="8" t="s">
        <v>56</v>
      </c>
    </row>
    <row r="214" ht="35" customHeight="1" spans="1:16">
      <c r="A214" s="7">
        <v>11</v>
      </c>
      <c r="B214" s="7">
        <v>2025</v>
      </c>
      <c r="C214" s="3" t="s">
        <v>16</v>
      </c>
      <c r="D214" s="3" t="s">
        <v>17</v>
      </c>
      <c r="E214" s="3" t="s">
        <v>57</v>
      </c>
      <c r="F214" s="11" t="s">
        <v>58</v>
      </c>
      <c r="G214" s="3" t="s">
        <v>20</v>
      </c>
      <c r="H214" s="7">
        <v>4.18</v>
      </c>
      <c r="I214" s="7">
        <v>13</v>
      </c>
      <c r="J214" s="7">
        <v>92.53</v>
      </c>
      <c r="K214" s="7">
        <f t="shared" si="1"/>
        <v>11</v>
      </c>
      <c r="L214" s="7">
        <v>4</v>
      </c>
      <c r="M214" s="7" t="str">
        <f>IF(COUNTIF(体测成绩!$A$2:$A$530,$F214&amp;"")=0,"",IF(VLOOKUP($F214&amp;"",体测成绩!$A$2:$B$530,2,FALSE)="免测",80,VLOOKUP($F214&amp;"",体测成绩!$A$2:$B$530,2,FALSE)))</f>
        <v>84.2</v>
      </c>
      <c r="N214" s="7" t="str">
        <f>IF(OR(IFERROR(VALUE(M214)&lt;80,FALSE),COUNTIF(缓考名单!$A$2:$A$49,$F214&amp;"")&gt;0,COUNTIF(缓考名单!$B$2:$B$49,#REF!)&gt;0,IFERROR(VLOOKUP($F214&amp;"",学年成绩!$A$2:$B$462,2,FALSE)&lt;&gt;"100%",FALSE)),"是","")</f>
        <v/>
      </c>
      <c r="O214" s="5" t="s">
        <v>29</v>
      </c>
      <c r="P214" s="8" t="s">
        <v>59</v>
      </c>
    </row>
    <row r="215" ht="35" customHeight="1" spans="1:16">
      <c r="A215" s="7">
        <v>12</v>
      </c>
      <c r="B215" s="7">
        <v>2025</v>
      </c>
      <c r="C215" s="3" t="s">
        <v>16</v>
      </c>
      <c r="D215" s="3" t="s">
        <v>17</v>
      </c>
      <c r="E215" s="3" t="s">
        <v>57</v>
      </c>
      <c r="F215" s="11" t="s">
        <v>60</v>
      </c>
      <c r="G215" s="3" t="s">
        <v>20</v>
      </c>
      <c r="H215" s="7">
        <v>4.13</v>
      </c>
      <c r="I215" s="7">
        <v>16</v>
      </c>
      <c r="J215" s="7">
        <v>92.06</v>
      </c>
      <c r="K215" s="7">
        <f t="shared" si="1"/>
        <v>12</v>
      </c>
      <c r="L215" s="7">
        <v>5</v>
      </c>
      <c r="M215" s="7" t="str">
        <f>IF(COUNTIF(体测成绩!$A$2:$A$530,$F215&amp;"")=0,"",IF(VLOOKUP($F215&amp;"",体测成绩!$A$2:$B$530,2,FALSE)="免测",80,VLOOKUP($F215&amp;"",体测成绩!$A$2:$B$530,2,FALSE)))</f>
        <v>88.5</v>
      </c>
      <c r="N215" s="7" t="str">
        <f>IF(OR(IFERROR(VALUE(M215)&lt;80,FALSE),COUNTIF(缓考名单!$A$2:$A$49,$F215&amp;"")&gt;0,COUNTIF(缓考名单!$B$2:$B$49,#REF!)&gt;0,IFERROR(VLOOKUP($F215&amp;"",学年成绩!$A$2:$B$462,2,FALSE)&lt;&gt;"100%",FALSE)),"是","")</f>
        <v/>
      </c>
      <c r="O215" s="5" t="s">
        <v>29</v>
      </c>
      <c r="P215" s="8" t="s">
        <v>61</v>
      </c>
    </row>
    <row r="216" ht="35" customHeight="1" spans="1:16">
      <c r="A216" s="7">
        <f t="shared" ref="A216:A229" si="2">ROW(A13)</f>
        <v>13</v>
      </c>
      <c r="B216" s="7">
        <v>2025</v>
      </c>
      <c r="C216" s="3" t="s">
        <v>16</v>
      </c>
      <c r="D216" s="3" t="s">
        <v>62</v>
      </c>
      <c r="E216" s="3" t="s">
        <v>63</v>
      </c>
      <c r="F216" s="11" t="s">
        <v>64</v>
      </c>
      <c r="G216" s="3" t="s">
        <v>19</v>
      </c>
      <c r="H216" s="7">
        <v>4.26</v>
      </c>
      <c r="I216" s="7">
        <v>10</v>
      </c>
      <c r="J216" s="7">
        <v>91.79</v>
      </c>
      <c r="K216" s="7">
        <f t="shared" si="1"/>
        <v>13</v>
      </c>
      <c r="L216" s="7">
        <f>ROW(A1)</f>
        <v>1</v>
      </c>
      <c r="M216" s="7" t="str">
        <f>IF(COUNTIF(体测成绩!$A$2:$A$530,$F216&amp;"")=0,"",IF(VLOOKUP($F216&amp;"",体测成绩!$A$2:$B$530,2,FALSE)="免测",80,VLOOKUP($F216&amp;"",体测成绩!$A$2:$B$530,2,FALSE)))</f>
        <v>90.8</v>
      </c>
      <c r="N216" s="7" t="str">
        <f>IF(OR(IFERROR(VALUE(M216)&lt;80,FALSE),COUNTIF(缓考名单!$A$2:$A$49,$F216&amp;"")&gt;0,COUNTIF(缓考名单!$B$2:$B$49,#REF!)&gt;0,IFERROR(VLOOKUP($F216&amp;"",学年成绩!$A$2:$B$462,2,FALSE)&lt;&gt;"100%",FALSE)),"是","")</f>
        <v/>
      </c>
      <c r="O216" s="5" t="s">
        <v>29</v>
      </c>
      <c r="P216" s="8" t="s">
        <v>65</v>
      </c>
    </row>
    <row r="217" ht="35" customHeight="1" spans="1:16">
      <c r="A217" s="7">
        <f t="shared" si="2"/>
        <v>14</v>
      </c>
      <c r="B217" s="7">
        <v>2025</v>
      </c>
      <c r="C217" s="3" t="s">
        <v>16</v>
      </c>
      <c r="D217" s="3" t="s">
        <v>62</v>
      </c>
      <c r="E217" s="3" t="s">
        <v>63</v>
      </c>
      <c r="F217" s="11" t="s">
        <v>66</v>
      </c>
      <c r="G217" s="3" t="s">
        <v>20</v>
      </c>
      <c r="H217" s="7">
        <v>4.5</v>
      </c>
      <c r="I217" s="7">
        <v>1</v>
      </c>
      <c r="J217" s="7">
        <v>91.76</v>
      </c>
      <c r="K217" s="7">
        <f t="shared" si="1"/>
        <v>14</v>
      </c>
      <c r="L217" s="7">
        <v>2</v>
      </c>
      <c r="M217" s="7" t="str">
        <f>IF(COUNTIF(体测成绩!$A$2:$A$530,$F217&amp;"")=0,"",IF(VLOOKUP($F217&amp;"",体测成绩!$A$2:$B$530,2,FALSE)="免测",80,VLOOKUP($F217&amp;"",体测成绩!$A$2:$B$530,2,FALSE)))</f>
        <v>87.2</v>
      </c>
      <c r="N217" s="7" t="str">
        <f>IF(OR(IFERROR(VALUE(M217)&lt;80,FALSE),COUNTIF(缓考名单!$A$2:$A$49,$F217&amp;"")&gt;0,COUNTIF(缓考名单!$B$2:$B$49,#REF!)&gt;0,IFERROR(VLOOKUP($F217&amp;"",学年成绩!$A$2:$B$462,2,FALSE)&lt;&gt;"100%",FALSE)),"是","")</f>
        <v/>
      </c>
      <c r="O217" s="5" t="s">
        <v>67</v>
      </c>
      <c r="P217" s="8" t="s">
        <v>68</v>
      </c>
    </row>
    <row r="218" ht="35" customHeight="1" spans="1:16">
      <c r="A218" s="7">
        <f t="shared" si="2"/>
        <v>15</v>
      </c>
      <c r="B218" s="7">
        <v>2025</v>
      </c>
      <c r="C218" s="3" t="s">
        <v>16</v>
      </c>
      <c r="D218" s="3" t="s">
        <v>62</v>
      </c>
      <c r="E218" s="3" t="s">
        <v>63</v>
      </c>
      <c r="F218" s="11" t="s">
        <v>69</v>
      </c>
      <c r="G218" s="3" t="s">
        <v>20</v>
      </c>
      <c r="H218" s="7">
        <v>4.33</v>
      </c>
      <c r="I218" s="7">
        <v>6</v>
      </c>
      <c r="J218" s="7">
        <v>91.64</v>
      </c>
      <c r="K218" s="7">
        <f t="shared" si="1"/>
        <v>15</v>
      </c>
      <c r="L218" s="7">
        <f>ROW(A3)</f>
        <v>3</v>
      </c>
      <c r="M218" s="7" t="str">
        <f>IF(COUNTIF(体测成绩!$A$2:$A$530,$F218&amp;"")=0,"",IF(VLOOKUP($F218&amp;"",体测成绩!$A$2:$B$530,2,FALSE)="免测",80,VLOOKUP($F218&amp;"",体测成绩!$A$2:$B$530,2,FALSE)))</f>
        <v>79.9</v>
      </c>
      <c r="N218" s="7" t="str">
        <f>IF(OR(IFERROR(VALUE(M218)&lt;80,FALSE),COUNTIF(缓考名单!$A$2:$A$49,$F218&amp;"")&gt;0,COUNTIF(缓考名单!$B$2:$B$49,#REF!)&gt;0,IFERROR(VLOOKUP($F218&amp;"",学年成绩!$A$2:$B$462,2,FALSE)&lt;&gt;"100%",FALSE)),"是","")</f>
        <v>是</v>
      </c>
      <c r="O218" s="7"/>
      <c r="P218" s="8" t="s">
        <v>70</v>
      </c>
    </row>
    <row r="219" ht="35" customHeight="1" spans="1:16">
      <c r="A219" s="7">
        <f t="shared" si="2"/>
        <v>16</v>
      </c>
      <c r="B219" s="7">
        <v>2025</v>
      </c>
      <c r="C219" s="3" t="s">
        <v>16</v>
      </c>
      <c r="D219" s="3" t="s">
        <v>62</v>
      </c>
      <c r="E219" s="3" t="s">
        <v>63</v>
      </c>
      <c r="F219" s="11" t="s">
        <v>71</v>
      </c>
      <c r="G219" s="3" t="s">
        <v>19</v>
      </c>
      <c r="H219" s="7">
        <v>4.31</v>
      </c>
      <c r="I219" s="7">
        <v>7</v>
      </c>
      <c r="J219" s="7">
        <v>91.63</v>
      </c>
      <c r="K219" s="7">
        <f t="shared" si="1"/>
        <v>16</v>
      </c>
      <c r="L219" s="7">
        <f>ROW(A4)</f>
        <v>4</v>
      </c>
      <c r="M219" s="7" t="str">
        <f>IF(COUNTIF(体测成绩!$A$2:$A$530,$F219&amp;"")=0,"",IF(VLOOKUP($F219&amp;"",体测成绩!$A$2:$B$530,2,FALSE)="免测",80,VLOOKUP($F219&amp;"",体测成绩!$A$2:$B$530,2,FALSE)))</f>
        <v>89.8</v>
      </c>
      <c r="N219" s="7" t="str">
        <f>IF(OR(IFERROR(VALUE(M219)&lt;80,FALSE),COUNTIF(缓考名单!$A$2:$A$49,$F219&amp;"")&gt;0,COUNTIF(缓考名单!$B$2:$B$49,#REF!)&gt;0,IFERROR(VLOOKUP($F219&amp;"",学年成绩!$A$2:$B$462,2,FALSE)&lt;&gt;"100%",FALSE)),"是","")</f>
        <v/>
      </c>
      <c r="O219" s="5" t="s">
        <v>67</v>
      </c>
      <c r="P219" s="8" t="s">
        <v>72</v>
      </c>
    </row>
    <row r="220" ht="35" customHeight="1" spans="1:16">
      <c r="A220" s="7">
        <f t="shared" si="2"/>
        <v>17</v>
      </c>
      <c r="B220" s="7">
        <v>2025</v>
      </c>
      <c r="C220" s="3" t="s">
        <v>16</v>
      </c>
      <c r="D220" s="3" t="s">
        <v>73</v>
      </c>
      <c r="E220" s="3" t="s">
        <v>74</v>
      </c>
      <c r="F220" s="11" t="s">
        <v>75</v>
      </c>
      <c r="G220" s="3" t="s">
        <v>20</v>
      </c>
      <c r="H220" s="7">
        <v>4.47</v>
      </c>
      <c r="I220" s="7">
        <v>3</v>
      </c>
      <c r="J220" s="7">
        <v>91</v>
      </c>
      <c r="K220" s="7">
        <f t="shared" si="1"/>
        <v>17</v>
      </c>
      <c r="L220" s="7">
        <v>1</v>
      </c>
      <c r="M220" s="7" t="str">
        <f>IF(COUNTIF(体测成绩!$A$2:$A$530,$F220&amp;"")=0,"",IF(VLOOKUP($F220&amp;"",体测成绩!$A$2:$B$530,2,FALSE)="免测",80,VLOOKUP($F220&amp;"",体测成绩!$A$2:$B$530,2,FALSE)))</f>
        <v>82.7</v>
      </c>
      <c r="N220" s="7" t="str">
        <f>IF(OR(IFERROR(VALUE(M220)&lt;80,FALSE),COUNTIF(缓考名单!$A$2:$A$49,$F220&amp;"")&gt;0,COUNTIF(缓考名单!$B$2:$B$49,#REF!)&gt;0,IFERROR(VLOOKUP($F220&amp;"",学年成绩!$A$2:$B$462,2,FALSE)&lt;&gt;"100%",FALSE)),"是","")</f>
        <v/>
      </c>
      <c r="O220" s="5" t="s">
        <v>67</v>
      </c>
      <c r="P220" s="8" t="s">
        <v>76</v>
      </c>
    </row>
    <row r="221" ht="35" customHeight="1" spans="1:16">
      <c r="A221" s="7">
        <f t="shared" si="2"/>
        <v>18</v>
      </c>
      <c r="B221" s="7">
        <v>2025</v>
      </c>
      <c r="C221" s="3" t="s">
        <v>16</v>
      </c>
      <c r="D221" s="3" t="s">
        <v>62</v>
      </c>
      <c r="E221" s="3" t="s">
        <v>63</v>
      </c>
      <c r="F221" s="11" t="s">
        <v>77</v>
      </c>
      <c r="G221" s="3" t="s">
        <v>20</v>
      </c>
      <c r="H221" s="7">
        <v>4.38</v>
      </c>
      <c r="I221" s="7">
        <v>5</v>
      </c>
      <c r="J221" s="7">
        <v>90.98</v>
      </c>
      <c r="K221" s="7">
        <f t="shared" si="1"/>
        <v>18</v>
      </c>
      <c r="L221" s="7">
        <f>ROW(A5)</f>
        <v>5</v>
      </c>
      <c r="M221" s="9" t="str">
        <f>IF(COUNTIF(体测成绩!$A$2:$A$530,$F221&amp;"")=0,"",IF(VLOOKUP($F221&amp;"",体测成绩!$A$2:$B$530,2,FALSE)="免测",80,VLOOKUP($F221&amp;"",体测成绩!$A$2:$B$530,2,FALSE)))</f>
        <v>89.6</v>
      </c>
      <c r="N221" s="7" t="str">
        <f>IF(OR(IFERROR(VALUE(M221)&lt;80,FALSE),COUNTIF(缓考名单!$A$2:$A$49,$F221&amp;"")&gt;0,COUNTIF(缓考名单!$B$2:$B$49,#REF!)&gt;0,IFERROR(VLOOKUP($F221&amp;"",学年成绩!$A$2:$B$462,2,FALSE)&lt;&gt;"100%",FALSE)),"是","")</f>
        <v/>
      </c>
      <c r="O221" s="5" t="s">
        <v>67</v>
      </c>
      <c r="P221" s="8" t="s">
        <v>78</v>
      </c>
    </row>
    <row r="222" ht="35" customHeight="1" spans="1:16">
      <c r="A222" s="7">
        <f t="shared" si="2"/>
        <v>19</v>
      </c>
      <c r="B222" s="7">
        <v>2025</v>
      </c>
      <c r="C222" s="3" t="s">
        <v>16</v>
      </c>
      <c r="D222" s="3" t="s">
        <v>62</v>
      </c>
      <c r="E222" s="3" t="s">
        <v>63</v>
      </c>
      <c r="F222" s="11" t="s">
        <v>79</v>
      </c>
      <c r="G222" s="3" t="s">
        <v>20</v>
      </c>
      <c r="H222" s="7">
        <v>4.41</v>
      </c>
      <c r="I222" s="7">
        <v>3</v>
      </c>
      <c r="J222" s="7">
        <v>90.47</v>
      </c>
      <c r="K222" s="7">
        <f t="shared" si="1"/>
        <v>19</v>
      </c>
      <c r="L222" s="7">
        <f>ROW(A6)</f>
        <v>6</v>
      </c>
      <c r="M222" s="7" t="str">
        <f>IF(COUNTIF(体测成绩!$A$2:$A$530,$F222&amp;"")=0,"",IF(VLOOKUP($F222&amp;"",体测成绩!$A$2:$B$530,2,FALSE)="免测",80,VLOOKUP($F222&amp;"",体测成绩!$A$2:$B$530,2,FALSE)))</f>
        <v>82.0</v>
      </c>
      <c r="N222" s="7" t="str">
        <f>IF(OR(IFERROR(VALUE(M222)&lt;80,FALSE),COUNTIF(缓考名单!$A$2:$A$49,$F222&amp;"")&gt;0,COUNTIF(缓考名单!$B$2:$B$49,#REF!)&gt;0,IFERROR(VLOOKUP($F222&amp;"",学年成绩!$A$2:$B$462,2,FALSE)&lt;&gt;"100%",FALSE)),"是","")</f>
        <v/>
      </c>
      <c r="O222" s="5" t="s">
        <v>67</v>
      </c>
      <c r="P222" s="8" t="s">
        <v>80</v>
      </c>
    </row>
    <row r="223" ht="35" customHeight="1" spans="1:16">
      <c r="A223" s="7">
        <f t="shared" si="2"/>
        <v>20</v>
      </c>
      <c r="B223" s="7">
        <v>2025</v>
      </c>
      <c r="C223" s="3" t="s">
        <v>16</v>
      </c>
      <c r="D223" s="3" t="s">
        <v>17</v>
      </c>
      <c r="E223" s="3" t="s">
        <v>35</v>
      </c>
      <c r="F223" s="11" t="s">
        <v>81</v>
      </c>
      <c r="G223" s="3" t="s">
        <v>20</v>
      </c>
      <c r="H223" s="7">
        <v>4.33</v>
      </c>
      <c r="I223" s="7">
        <v>9</v>
      </c>
      <c r="J223" s="7">
        <v>90.25</v>
      </c>
      <c r="K223" s="7">
        <f t="shared" si="1"/>
        <v>20</v>
      </c>
      <c r="L223" s="7">
        <v>6</v>
      </c>
      <c r="M223" s="9">
        <v>91</v>
      </c>
      <c r="N223" s="7" t="str">
        <f>IF(OR(IFERROR(VALUE(M223)&lt;80,FALSE),COUNTIF(缓考名单!$A$2:$A$49,$F223&amp;"")&gt;0,COUNTIF(缓考名单!$B$2:$B$49,#REF!)&gt;0,IFERROR(VLOOKUP($F223&amp;"",学年成绩!$A$2:$B$462,2,FALSE)&lt;&gt;"100%",FALSE)),"是","")</f>
        <v/>
      </c>
      <c r="O223" s="5" t="s">
        <v>67</v>
      </c>
      <c r="P223" s="8" t="s">
        <v>82</v>
      </c>
    </row>
    <row r="224" ht="35" customHeight="1" spans="1:16">
      <c r="A224" s="7">
        <f t="shared" si="2"/>
        <v>21</v>
      </c>
      <c r="B224" s="7">
        <v>2025</v>
      </c>
      <c r="C224" s="3" t="s">
        <v>16</v>
      </c>
      <c r="D224" s="3" t="s">
        <v>31</v>
      </c>
      <c r="E224" s="3" t="s">
        <v>32</v>
      </c>
      <c r="F224" s="11" t="s">
        <v>83</v>
      </c>
      <c r="G224" s="3" t="s">
        <v>20</v>
      </c>
      <c r="H224" s="7">
        <v>4.5</v>
      </c>
      <c r="I224" s="7">
        <v>3</v>
      </c>
      <c r="J224" s="7">
        <v>90.23</v>
      </c>
      <c r="K224" s="7">
        <f t="shared" si="1"/>
        <v>21</v>
      </c>
      <c r="L224" s="7">
        <v>2</v>
      </c>
      <c r="M224" s="7" t="str">
        <f>IF(COUNTIF(体测成绩!$A$2:$A$530,$F224&amp;"")=0,"",IF(VLOOKUP($F224&amp;"",体测成绩!$A$2:$B$530,2,FALSE)="免测",80,VLOOKUP($F224&amp;"",体测成绩!$A$2:$B$530,2,FALSE)))</f>
        <v>83.4</v>
      </c>
      <c r="N224" s="7" t="str">
        <f>IF(OR(IFERROR(VALUE(M224)&lt;80,FALSE),COUNTIF(缓考名单!$A$2:$A$49,$F224&amp;"")&gt;0,COUNTIF(缓考名单!$B$2:$B$49,#REF!)&gt;0,IFERROR(VLOOKUP($F224&amp;"",学年成绩!$A$2:$B$462,2,FALSE)&lt;&gt;"100%",FALSE)),"是","")</f>
        <v/>
      </c>
      <c r="O224" s="5" t="s">
        <v>67</v>
      </c>
      <c r="P224" s="8" t="s">
        <v>84</v>
      </c>
    </row>
    <row r="225" ht="35" customHeight="1" spans="1:16">
      <c r="A225" s="7">
        <f t="shared" si="2"/>
        <v>22</v>
      </c>
      <c r="B225" s="7">
        <v>2025</v>
      </c>
      <c r="C225" s="3" t="s">
        <v>16</v>
      </c>
      <c r="D225" s="3" t="s">
        <v>62</v>
      </c>
      <c r="E225" s="3" t="s">
        <v>63</v>
      </c>
      <c r="F225" s="11" t="s">
        <v>85</v>
      </c>
      <c r="G225" s="3" t="s">
        <v>20</v>
      </c>
      <c r="H225" s="7">
        <v>4.46</v>
      </c>
      <c r="I225" s="7">
        <v>2</v>
      </c>
      <c r="J225" s="7">
        <v>90.1</v>
      </c>
      <c r="K225" s="7">
        <f t="shared" si="1"/>
        <v>22</v>
      </c>
      <c r="L225" s="7">
        <v>7</v>
      </c>
      <c r="M225" s="7" t="str">
        <f>IF(COUNTIF(体测成绩!$A$2:$A$530,$F225&amp;"")=0,"",IF(VLOOKUP($F225&amp;"",体测成绩!$A$2:$B$530,2,FALSE)="免测",80,VLOOKUP($F225&amp;"",体测成绩!$A$2:$B$530,2,FALSE)))</f>
        <v>80.6</v>
      </c>
      <c r="N225" s="7" t="str">
        <f>IF(OR(IFERROR(VALUE(M225)&lt;80,FALSE),COUNTIF(缓考名单!$A$2:$A$49,$F225&amp;"")&gt;0,COUNTIF(缓考名单!$B$2:$B$49,#REF!)&gt;0,IFERROR(VLOOKUP($F225&amp;"",学年成绩!$A$2:$B$462,2,FALSE)&lt;&gt;"100%",FALSE)),"是","")</f>
        <v/>
      </c>
      <c r="O225" s="5" t="s">
        <v>67</v>
      </c>
      <c r="P225" s="8" t="s">
        <v>86</v>
      </c>
    </row>
    <row r="226" ht="35" customHeight="1" spans="1:16">
      <c r="A226" s="7">
        <f t="shared" si="2"/>
        <v>23</v>
      </c>
      <c r="B226" s="7">
        <v>2025</v>
      </c>
      <c r="C226" s="3" t="s">
        <v>16</v>
      </c>
      <c r="D226" s="3" t="s">
        <v>17</v>
      </c>
      <c r="E226" s="3" t="s">
        <v>35</v>
      </c>
      <c r="F226" s="11" t="s">
        <v>87</v>
      </c>
      <c r="G226" s="3" t="s">
        <v>19</v>
      </c>
      <c r="H226" s="7">
        <v>4.41</v>
      </c>
      <c r="I226" s="7">
        <v>5</v>
      </c>
      <c r="J226" s="7">
        <v>90.01</v>
      </c>
      <c r="K226" s="7">
        <f t="shared" si="1"/>
        <v>23</v>
      </c>
      <c r="L226" s="7">
        <v>7</v>
      </c>
      <c r="M226" s="7" t="str">
        <f>IF(COUNTIF(体测成绩!$A$2:$A$530,$F226&amp;"")=0,"",IF(VLOOKUP($F226&amp;"",体测成绩!$A$2:$B$530,2,FALSE)="免测",80,VLOOKUP($F226&amp;"",体测成绩!$A$2:$B$530,2,FALSE)))</f>
        <v>95.2</v>
      </c>
      <c r="N226" s="7" t="str">
        <f>IF(OR(IFERROR(VALUE(M226)&lt;80,FALSE),COUNTIF(缓考名单!$A$2:$A$49,$F226&amp;"")&gt;0,COUNTIF(缓考名单!$B$2:$B$49,#REF!)&gt;0,IFERROR(VLOOKUP($F226&amp;"",学年成绩!$A$2:$B$462,2,FALSE)&lt;&gt;"100%",FALSE)),"是","")</f>
        <v/>
      </c>
      <c r="O226" s="5" t="s">
        <v>67</v>
      </c>
      <c r="P226" s="8" t="s">
        <v>88</v>
      </c>
    </row>
    <row r="227" ht="35" customHeight="1" spans="1:16">
      <c r="A227" s="7">
        <f t="shared" si="2"/>
        <v>24</v>
      </c>
      <c r="B227" s="7">
        <v>2025</v>
      </c>
      <c r="C227" s="3" t="s">
        <v>16</v>
      </c>
      <c r="D227" s="3" t="s">
        <v>46</v>
      </c>
      <c r="E227" s="3" t="s">
        <v>89</v>
      </c>
      <c r="F227" s="11" t="s">
        <v>90</v>
      </c>
      <c r="G227" s="3" t="s">
        <v>19</v>
      </c>
      <c r="H227" s="7">
        <v>4.12</v>
      </c>
      <c r="I227" s="7">
        <v>22</v>
      </c>
      <c r="J227" s="7">
        <v>88.95</v>
      </c>
      <c r="K227" s="7">
        <f t="shared" si="1"/>
        <v>24</v>
      </c>
      <c r="L227" s="7">
        <v>2</v>
      </c>
      <c r="M227" s="7" t="str">
        <f>IF(COUNTIF(体测成绩!$A$2:$A$530,$F227&amp;"")=0,"",IF(VLOOKUP($F227&amp;"",体测成绩!$A$2:$B$530,2,FALSE)="免测",80,VLOOKUP($F227&amp;"",体测成绩!$A$2:$B$530,2,FALSE)))</f>
        <v>84.1</v>
      </c>
      <c r="N227" s="7" t="str">
        <f>IF(OR(IFERROR(VALUE(M227)&lt;80,FALSE),COUNTIF(缓考名单!$A$2:$A$49,$F227&amp;"")&gt;0,COUNTIF(缓考名单!$B$2:$B$49,#REF!)&gt;0,IFERROR(VLOOKUP($F227&amp;"",学年成绩!$A$2:$B$462,2,FALSE)&lt;&gt;"100%",FALSE)),"是","")</f>
        <v/>
      </c>
      <c r="O227" s="5" t="s">
        <v>67</v>
      </c>
      <c r="P227" s="8" t="s">
        <v>91</v>
      </c>
    </row>
    <row r="228" ht="35" customHeight="1" spans="1:16">
      <c r="A228" s="7">
        <f t="shared" si="2"/>
        <v>25</v>
      </c>
      <c r="B228" s="7">
        <v>2025</v>
      </c>
      <c r="C228" s="3" t="s">
        <v>16</v>
      </c>
      <c r="D228" s="3" t="s">
        <v>17</v>
      </c>
      <c r="E228" s="3" t="s">
        <v>35</v>
      </c>
      <c r="F228" s="11" t="s">
        <v>92</v>
      </c>
      <c r="G228" s="3" t="s">
        <v>20</v>
      </c>
      <c r="H228" s="7">
        <v>4.48</v>
      </c>
      <c r="I228" s="7">
        <v>1</v>
      </c>
      <c r="J228" s="7">
        <v>88.42</v>
      </c>
      <c r="K228" s="7">
        <f t="shared" si="1"/>
        <v>25</v>
      </c>
      <c r="L228" s="7">
        <v>8</v>
      </c>
      <c r="M228" s="7" t="str">
        <f>IF(COUNTIF(体测成绩!$A$2:$A$530,$F228&amp;"")=0,"",IF(VLOOKUP($F228&amp;"",体测成绩!$A$2:$B$530,2,FALSE)="免测",80,VLOOKUP($F228&amp;"",体测成绩!$A$2:$B$530,2,FALSE)))</f>
        <v>80.2</v>
      </c>
      <c r="N228" s="7" t="str">
        <f>IF(OR(IFERROR(VALUE(M228)&lt;80,FALSE),COUNTIF(缓考名单!$A$2:$A$49,$F228&amp;"")&gt;0,COUNTIF(缓考名单!$B$2:$B$49,#REF!)&gt;0,IFERROR(VLOOKUP($F228&amp;"",学年成绩!$A$2:$B$462,2,FALSE)&lt;&gt;"100%",FALSE)),"是","")</f>
        <v/>
      </c>
      <c r="O228" s="5" t="s">
        <v>67</v>
      </c>
      <c r="P228" s="8" t="s">
        <v>93</v>
      </c>
    </row>
    <row r="229" ht="35" customHeight="1" spans="1:16">
      <c r="A229" s="7">
        <f t="shared" si="2"/>
        <v>26</v>
      </c>
      <c r="B229" s="7">
        <v>2025</v>
      </c>
      <c r="C229" s="3" t="s">
        <v>16</v>
      </c>
      <c r="D229" s="3" t="s">
        <v>46</v>
      </c>
      <c r="E229" s="3" t="s">
        <v>94</v>
      </c>
      <c r="F229" s="11" t="s">
        <v>95</v>
      </c>
      <c r="G229" s="3" t="s">
        <v>20</v>
      </c>
      <c r="H229" s="7">
        <v>4.61</v>
      </c>
      <c r="I229" s="7">
        <v>1</v>
      </c>
      <c r="J229" s="7">
        <v>88.25</v>
      </c>
      <c r="K229" s="7">
        <f t="shared" si="1"/>
        <v>26</v>
      </c>
      <c r="L229" s="7">
        <v>3</v>
      </c>
      <c r="M229" s="7" t="str">
        <f>IF(COUNTIF(体测成绩!$A$2:$A$530,$F229&amp;"")=0,"",IF(VLOOKUP($F229&amp;"",体测成绩!$A$2:$B$530,2,FALSE)="免测",80,VLOOKUP($F229&amp;"",体测成绩!$A$2:$B$530,2,FALSE)))</f>
        <v>88.1</v>
      </c>
      <c r="N229" s="7" t="str">
        <f>IF(OR(IFERROR(VALUE(M229)&lt;80,FALSE),COUNTIF(缓考名单!$A$2:$A$49,$F229&amp;"")&gt;0,COUNTIF(缓考名单!$B$2:$B$49,#REF!)&gt;0,IFERROR(VLOOKUP($F229&amp;"",学年成绩!$A$2:$B$462,2,FALSE)&lt;&gt;"100%",FALSE)),"是","")</f>
        <v/>
      </c>
      <c r="O229" s="5" t="s">
        <v>67</v>
      </c>
      <c r="P229" s="8" t="s">
        <v>96</v>
      </c>
    </row>
    <row r="230" ht="35" customHeight="1" spans="1:16">
      <c r="A230" s="7">
        <v>27</v>
      </c>
      <c r="B230" s="7">
        <v>2025</v>
      </c>
      <c r="C230" s="3" t="s">
        <v>16</v>
      </c>
      <c r="D230" s="3" t="s">
        <v>17</v>
      </c>
      <c r="E230" s="3" t="s">
        <v>57</v>
      </c>
      <c r="F230" s="11" t="s">
        <v>97</v>
      </c>
      <c r="G230" s="3" t="s">
        <v>20</v>
      </c>
      <c r="H230" s="7">
        <v>4.38</v>
      </c>
      <c r="I230" s="7">
        <v>7</v>
      </c>
      <c r="J230" s="7">
        <v>88.16</v>
      </c>
      <c r="K230" s="7">
        <f t="shared" si="1"/>
        <v>27</v>
      </c>
      <c r="L230" s="7">
        <v>9</v>
      </c>
      <c r="M230" s="7" t="str">
        <f>IF(COUNTIF(体测成绩!$A$2:$A$530,$F230&amp;"")=0,"",IF(VLOOKUP($F230&amp;"",体测成绩!$A$2:$B$530,2,FALSE)="免测",80,VLOOKUP($F230&amp;"",体测成绩!$A$2:$B$530,2,FALSE)))</f>
        <v>83.7</v>
      </c>
      <c r="N230" s="7" t="str">
        <f>IF(OR(IFERROR(VALUE(M230)&lt;80,FALSE),COUNTIF(缓考名单!$A$2:$A$49,$F230&amp;"")&gt;0,COUNTIF(缓考名单!$B$2:$B$49,#REF!)&gt;0,IFERROR(VLOOKUP($F230&amp;"",学年成绩!$A$2:$B$462,2,FALSE)&lt;&gt;"100%",FALSE)),"是","")</f>
        <v/>
      </c>
      <c r="O230" s="5" t="s">
        <v>67</v>
      </c>
      <c r="P230" s="8" t="s">
        <v>98</v>
      </c>
    </row>
    <row r="231" ht="35" customHeight="1" spans="1:16">
      <c r="A231" s="7">
        <f t="shared" ref="A231:A240" si="3">ROW(A28)</f>
        <v>28</v>
      </c>
      <c r="B231" s="7">
        <v>2025</v>
      </c>
      <c r="C231" s="3" t="s">
        <v>16</v>
      </c>
      <c r="D231" s="3" t="s">
        <v>99</v>
      </c>
      <c r="E231" s="3" t="s">
        <v>100</v>
      </c>
      <c r="F231" s="11" t="s">
        <v>101</v>
      </c>
      <c r="G231" s="3" t="s">
        <v>19</v>
      </c>
      <c r="H231" s="7">
        <v>4.11</v>
      </c>
      <c r="I231" s="7">
        <v>17</v>
      </c>
      <c r="J231" s="7">
        <v>88.13</v>
      </c>
      <c r="K231" s="7">
        <f t="shared" si="1"/>
        <v>28</v>
      </c>
      <c r="L231" s="7">
        <v>1</v>
      </c>
      <c r="M231" s="7" t="str">
        <f>IF(COUNTIF(体测成绩!$A$2:$A$530,$F231&amp;"")=0,"",IF(VLOOKUP($F231&amp;"",体测成绩!$A$2:$B$530,2,FALSE)="免测",80,VLOOKUP($F231&amp;"",体测成绩!$A$2:$B$530,2,FALSE)))</f>
        <v>83.1</v>
      </c>
      <c r="N231" s="7" t="str">
        <f>IF(OR(IFERROR(VALUE(M231)&lt;80,FALSE),COUNTIF(缓考名单!$A$2:$A$49,$F231&amp;"")&gt;0,COUNTIF(缓考名单!$B$2:$B$49,#REF!)&gt;0,IFERROR(VLOOKUP($F231&amp;"",学年成绩!$A$2:$B$462,2,FALSE)&lt;&gt;"100%",FALSE)),"是","")</f>
        <v/>
      </c>
      <c r="O231" s="5" t="s">
        <v>67</v>
      </c>
      <c r="P231" s="8" t="s">
        <v>102</v>
      </c>
    </row>
    <row r="232" ht="35" customHeight="1" spans="1:16">
      <c r="A232" s="7">
        <f t="shared" si="3"/>
        <v>29</v>
      </c>
      <c r="B232" s="7">
        <v>2025</v>
      </c>
      <c r="C232" s="3" t="s">
        <v>16</v>
      </c>
      <c r="D232" s="3" t="s">
        <v>62</v>
      </c>
      <c r="E232" s="3" t="s">
        <v>63</v>
      </c>
      <c r="F232" s="11" t="s">
        <v>103</v>
      </c>
      <c r="G232" s="3" t="s">
        <v>20</v>
      </c>
      <c r="H232" s="7">
        <v>4.39</v>
      </c>
      <c r="I232" s="7">
        <v>4</v>
      </c>
      <c r="J232" s="7">
        <v>88.09</v>
      </c>
      <c r="K232" s="7">
        <f t="shared" si="1"/>
        <v>29</v>
      </c>
      <c r="L232" s="7">
        <v>8</v>
      </c>
      <c r="M232" s="7" t="str">
        <f>IF(COUNTIF(体测成绩!$A$2:$A$530,$F232&amp;"")=0,"",IF(VLOOKUP($F232&amp;"",体测成绩!$A$2:$B$530,2,FALSE)="免测",80,VLOOKUP($F232&amp;"",体测成绩!$A$2:$B$530,2,FALSE)))</f>
        <v>80.3</v>
      </c>
      <c r="N232" s="7" t="str">
        <f>IF(OR(IFERROR(VALUE(M232)&lt;80,FALSE),COUNTIF(缓考名单!$A$2:$A$49,$F232&amp;"")&gt;0,COUNTIF(缓考名单!$B$2:$B$49,#REF!)&gt;0,IFERROR(VLOOKUP($F232&amp;"",学年成绩!$A$2:$B$462,2,FALSE)&lt;&gt;"100%",FALSE)),"是","")</f>
        <v/>
      </c>
      <c r="O232" s="5" t="s">
        <v>67</v>
      </c>
      <c r="P232" s="8" t="s">
        <v>104</v>
      </c>
    </row>
    <row r="233" ht="35" customHeight="1" spans="1:16">
      <c r="A233" s="7">
        <f t="shared" si="3"/>
        <v>30</v>
      </c>
      <c r="B233" s="7">
        <v>2025</v>
      </c>
      <c r="C233" s="3" t="s">
        <v>16</v>
      </c>
      <c r="D233" s="3" t="s">
        <v>26</v>
      </c>
      <c r="E233" s="3" t="s">
        <v>105</v>
      </c>
      <c r="F233" s="11" t="s">
        <v>106</v>
      </c>
      <c r="G233" s="3" t="s">
        <v>20</v>
      </c>
      <c r="H233" s="7">
        <v>4.48</v>
      </c>
      <c r="I233" s="7">
        <v>3</v>
      </c>
      <c r="J233" s="7">
        <v>88.04</v>
      </c>
      <c r="K233" s="7">
        <f t="shared" si="1"/>
        <v>30</v>
      </c>
      <c r="L233" s="7">
        <v>4</v>
      </c>
      <c r="M233" s="7">
        <v>82.9</v>
      </c>
      <c r="N233" s="7" t="str">
        <f>IF(OR(IFERROR(VALUE(M233)&lt;80,FALSE),COUNTIF(缓考名单!$A$2:$A$49,$F233&amp;"")&gt;0,COUNTIF(缓考名单!$B$2:$B$49,#REF!)&gt;0,IFERROR(VLOOKUP($F233&amp;"",学年成绩!$A$2:$B$462,2,FALSE)&lt;&gt;"100%",FALSE)),"是","")</f>
        <v/>
      </c>
      <c r="O233" s="5" t="s">
        <v>67</v>
      </c>
      <c r="P233" s="8" t="s">
        <v>107</v>
      </c>
    </row>
    <row r="234" ht="35" customHeight="1" spans="1:16">
      <c r="A234" s="7">
        <f t="shared" si="3"/>
        <v>31</v>
      </c>
      <c r="B234" s="7">
        <v>2025</v>
      </c>
      <c r="C234" s="3" t="s">
        <v>16</v>
      </c>
      <c r="D234" s="3" t="s">
        <v>73</v>
      </c>
      <c r="E234" s="3" t="s">
        <v>108</v>
      </c>
      <c r="F234" s="11" t="s">
        <v>109</v>
      </c>
      <c r="G234" s="3" t="s">
        <v>20</v>
      </c>
      <c r="H234" s="7">
        <v>4.42</v>
      </c>
      <c r="I234" s="7">
        <v>4</v>
      </c>
      <c r="J234" s="7">
        <v>87.92</v>
      </c>
      <c r="K234" s="7">
        <f t="shared" si="1"/>
        <v>31</v>
      </c>
      <c r="L234" s="7">
        <v>2</v>
      </c>
      <c r="M234" s="7" t="str">
        <f>IF(COUNTIF(体测成绩!$A$2:$A$530,$F234&amp;"")=0,"",IF(VLOOKUP($F234&amp;"",体测成绩!$A$2:$B$530,2,FALSE)="免测",80,VLOOKUP($F234&amp;"",体测成绩!$A$2:$B$530,2,FALSE)))</f>
        <v>87.4</v>
      </c>
      <c r="N234" s="7" t="str">
        <f>IF(OR(IFERROR(VALUE(M234)&lt;80,FALSE),COUNTIF(缓考名单!$A$2:$A$49,$F234&amp;"")&gt;0,COUNTIF(缓考名单!$B$2:$B$49,#REF!)&gt;0,IFERROR(VLOOKUP($F234&amp;"",学年成绩!$A$2:$B$462,2,FALSE)&lt;&gt;"100%",FALSE)),"是","")</f>
        <v/>
      </c>
      <c r="O234" s="5" t="s">
        <v>67</v>
      </c>
      <c r="P234" s="8" t="s">
        <v>110</v>
      </c>
    </row>
    <row r="235" ht="35" customHeight="1" spans="1:16">
      <c r="A235" s="7">
        <f t="shared" si="3"/>
        <v>32</v>
      </c>
      <c r="B235" s="7">
        <v>2025</v>
      </c>
      <c r="C235" s="3" t="s">
        <v>16</v>
      </c>
      <c r="D235" s="3" t="s">
        <v>46</v>
      </c>
      <c r="E235" s="3" t="s">
        <v>47</v>
      </c>
      <c r="F235" s="11" t="s">
        <v>111</v>
      </c>
      <c r="G235" s="3" t="s">
        <v>19</v>
      </c>
      <c r="H235" s="7">
        <v>4.45</v>
      </c>
      <c r="I235" s="7">
        <v>5</v>
      </c>
      <c r="J235" s="7">
        <v>87.83</v>
      </c>
      <c r="K235" s="7">
        <f t="shared" si="1"/>
        <v>32</v>
      </c>
      <c r="L235" s="7">
        <v>4</v>
      </c>
      <c r="M235" s="7" t="str">
        <f>IF(COUNTIF(体测成绩!$A$2:$A$530,$F235&amp;"")=0,"",IF(VLOOKUP($F235&amp;"",体测成绩!$A$2:$B$530,2,FALSE)="免测",80,VLOOKUP($F235&amp;"",体测成绩!$A$2:$B$530,2,FALSE)))</f>
        <v>85.7</v>
      </c>
      <c r="N235" s="7" t="str">
        <f>IF(OR(IFERROR(VALUE(M235)&lt;80,FALSE),COUNTIF(缓考名单!$A$2:$A$49,$F235&amp;"")&gt;0,COUNTIF(缓考名单!$B$2:$B$49,#REF!)&gt;0,IFERROR(VLOOKUP($F235&amp;"",学年成绩!$A$2:$B$462,2,FALSE)&lt;&gt;"100%",FALSE)),"是","")</f>
        <v/>
      </c>
      <c r="O235" s="5" t="s">
        <v>67</v>
      </c>
      <c r="P235" s="8" t="s">
        <v>112</v>
      </c>
    </row>
    <row r="236" ht="35" customHeight="1" spans="1:16">
      <c r="A236" s="7">
        <f t="shared" si="3"/>
        <v>33</v>
      </c>
      <c r="B236" s="7">
        <v>2025</v>
      </c>
      <c r="C236" s="3" t="s">
        <v>16</v>
      </c>
      <c r="D236" s="3" t="s">
        <v>46</v>
      </c>
      <c r="E236" s="3" t="s">
        <v>94</v>
      </c>
      <c r="F236" s="11" t="s">
        <v>113</v>
      </c>
      <c r="G236" s="3" t="s">
        <v>20</v>
      </c>
      <c r="H236" s="7">
        <v>4.37</v>
      </c>
      <c r="I236" s="7">
        <v>12</v>
      </c>
      <c r="J236" s="7">
        <v>87.4</v>
      </c>
      <c r="K236" s="7">
        <f t="shared" si="1"/>
        <v>33</v>
      </c>
      <c r="L236" s="7">
        <v>5</v>
      </c>
      <c r="M236" s="7" t="str">
        <f>IF(COUNTIF(体测成绩!$A$2:$A$530,$F236&amp;"")=0,"",IF(VLOOKUP($F236&amp;"",体测成绩!$A$2:$B$530,2,FALSE)="免测",80,VLOOKUP($F236&amp;"",体测成绩!$A$2:$B$530,2,FALSE)))</f>
        <v>82.2</v>
      </c>
      <c r="N236" s="7" t="str">
        <f>IF(OR(IFERROR(VALUE(M236)&lt;80,FALSE),COUNTIF(缓考名单!$A$2:$A$49,$F236&amp;"")&gt;0,COUNTIF(缓考名单!$B$2:$B$49,#REF!)&gt;0,IFERROR(VLOOKUP($F236&amp;"",学年成绩!$A$2:$B$462,2,FALSE)&lt;&gt;"100%",FALSE)),"是","")</f>
        <v/>
      </c>
      <c r="O236" s="5" t="s">
        <v>67</v>
      </c>
      <c r="P236" s="8" t="s">
        <v>114</v>
      </c>
    </row>
    <row r="237" ht="35" customHeight="1" spans="1:16">
      <c r="A237" s="7">
        <f t="shared" si="3"/>
        <v>34</v>
      </c>
      <c r="B237" s="7">
        <v>2025</v>
      </c>
      <c r="C237" s="3" t="s">
        <v>16</v>
      </c>
      <c r="D237" s="3" t="s">
        <v>40</v>
      </c>
      <c r="E237" s="3" t="s">
        <v>41</v>
      </c>
      <c r="F237" s="11" t="s">
        <v>115</v>
      </c>
      <c r="G237" s="3" t="s">
        <v>20</v>
      </c>
      <c r="H237" s="7">
        <v>4.08</v>
      </c>
      <c r="I237" s="7">
        <v>7</v>
      </c>
      <c r="J237" s="7">
        <v>87.38</v>
      </c>
      <c r="K237" s="7">
        <f t="shared" si="1"/>
        <v>34</v>
      </c>
      <c r="L237" s="7">
        <v>3</v>
      </c>
      <c r="M237" s="7" t="str">
        <f>IF(COUNTIF(体测成绩!$A$2:$A$530,$F237&amp;"")=0,"",IF(VLOOKUP($F237&amp;"",体测成绩!$A$2:$B$530,2,FALSE)="免测",80,VLOOKUP($F237&amp;"",体测成绩!$A$2:$B$530,2,FALSE)))</f>
        <v>90.0</v>
      </c>
      <c r="N237" s="7" t="str">
        <f>IF(OR(IFERROR(VALUE(M237)&lt;80,FALSE),COUNTIF(缓考名单!$A$2:$A$49,$F237&amp;"")&gt;0,COUNTIF(缓考名单!$B$2:$B$49,#REF!)&gt;0,IFERROR(VLOOKUP($F237&amp;"",学年成绩!$A$2:$B$462,2,FALSE)&lt;&gt;"100%",FALSE)),"是","")</f>
        <v/>
      </c>
      <c r="O237" s="5" t="s">
        <v>67</v>
      </c>
      <c r="P237" s="8" t="s">
        <v>116</v>
      </c>
    </row>
    <row r="238" ht="35" customHeight="1" spans="1:16">
      <c r="A238" s="7">
        <f t="shared" si="3"/>
        <v>35</v>
      </c>
      <c r="B238" s="7">
        <v>2025</v>
      </c>
      <c r="C238" s="3" t="s">
        <v>16</v>
      </c>
      <c r="D238" s="3" t="s">
        <v>46</v>
      </c>
      <c r="E238" s="3" t="s">
        <v>94</v>
      </c>
      <c r="F238" s="11" t="s">
        <v>117</v>
      </c>
      <c r="G238" s="3" t="s">
        <v>19</v>
      </c>
      <c r="H238" s="7">
        <v>4.46</v>
      </c>
      <c r="I238" s="7">
        <v>4</v>
      </c>
      <c r="J238" s="7">
        <v>87.37</v>
      </c>
      <c r="K238" s="7">
        <f t="shared" si="1"/>
        <v>35</v>
      </c>
      <c r="L238" s="7">
        <v>6</v>
      </c>
      <c r="M238" s="7">
        <v>68.5</v>
      </c>
      <c r="N238" s="7" t="str">
        <f>IF(OR(IFERROR(VALUE(M238)&lt;80,FALSE),COUNTIF(缓考名单!$A$2:$A$49,$F238&amp;"")&gt;0,COUNTIF(缓考名单!$B$2:$B$49,#REF!)&gt;0,IFERROR(VLOOKUP($F238&amp;"",学年成绩!$A$2:$B$462,2,FALSE)&lt;&gt;"100%",FALSE)),"是","")</f>
        <v>是</v>
      </c>
      <c r="O238" s="7"/>
      <c r="P238" s="8" t="s">
        <v>118</v>
      </c>
    </row>
    <row r="239" ht="35" customHeight="1" spans="1:16">
      <c r="A239" s="7">
        <f t="shared" si="3"/>
        <v>36</v>
      </c>
      <c r="B239" s="7">
        <v>2025</v>
      </c>
      <c r="C239" s="3" t="s">
        <v>16</v>
      </c>
      <c r="D239" s="3" t="s">
        <v>99</v>
      </c>
      <c r="E239" s="3" t="s">
        <v>119</v>
      </c>
      <c r="F239" s="11" t="s">
        <v>120</v>
      </c>
      <c r="G239" s="3" t="s">
        <v>20</v>
      </c>
      <c r="H239" s="7">
        <v>4.26</v>
      </c>
      <c r="I239" s="7">
        <v>8</v>
      </c>
      <c r="J239" s="7">
        <v>87.33</v>
      </c>
      <c r="K239" s="7">
        <f t="shared" si="1"/>
        <v>36</v>
      </c>
      <c r="L239" s="7">
        <v>2</v>
      </c>
      <c r="M239" s="9" t="str">
        <f>IF(COUNTIF(体测成绩!$A$2:$A$530,$F239&amp;"")=0,"",IF(VLOOKUP($F239&amp;"",体测成绩!$A$2:$B$530,2,FALSE)="免测",80,VLOOKUP($F239&amp;"",体测成绩!$A$2:$B$530,2,FALSE)))</f>
        <v>86.4</v>
      </c>
      <c r="N239" s="7" t="str">
        <f>IF(OR(IFERROR(VALUE(M239)&lt;80,FALSE),COUNTIF(缓考名单!$A$2:$A$49,$F239&amp;"")&gt;0,COUNTIF(缓考名单!$B$2:$B$49,#REF!)&gt;0,IFERROR(VLOOKUP($F239&amp;"",学年成绩!$A$2:$B$462,2,FALSE)&lt;&gt;"100%",FALSE)),"是","")</f>
        <v/>
      </c>
      <c r="O239" s="5" t="s">
        <v>67</v>
      </c>
      <c r="P239" s="8" t="s">
        <v>121</v>
      </c>
    </row>
    <row r="240" ht="35" customHeight="1" spans="1:16">
      <c r="A240" s="7">
        <f t="shared" si="3"/>
        <v>37</v>
      </c>
      <c r="B240" s="7">
        <v>2025</v>
      </c>
      <c r="C240" s="3" t="s">
        <v>16</v>
      </c>
      <c r="D240" s="3" t="s">
        <v>99</v>
      </c>
      <c r="E240" s="3" t="s">
        <v>119</v>
      </c>
      <c r="F240" s="11" t="s">
        <v>122</v>
      </c>
      <c r="G240" s="3" t="s">
        <v>20</v>
      </c>
      <c r="H240" s="7">
        <v>4.34</v>
      </c>
      <c r="I240" s="7">
        <v>5</v>
      </c>
      <c r="J240" s="7">
        <v>87.17</v>
      </c>
      <c r="K240" s="7">
        <f t="shared" si="1"/>
        <v>37</v>
      </c>
      <c r="L240" s="7">
        <v>3</v>
      </c>
      <c r="M240" s="7" t="str">
        <f>IF(COUNTIF(体测成绩!$A$2:$A$530,$F240&amp;"")=0,"",IF(VLOOKUP($F240&amp;"",体测成绩!$A$2:$B$530,2,FALSE)="免测",80,VLOOKUP($F240&amp;"",体测成绩!$A$2:$B$530,2,FALSE)))</f>
        <v>82.6</v>
      </c>
      <c r="N240" s="7" t="str">
        <f>IF(OR(IFERROR(VALUE(M240)&lt;80,FALSE),COUNTIF(缓考名单!$A$2:$A$49,$F240&amp;"")&gt;0,COUNTIF(缓考名单!$B$2:$B$49,#REF!)&gt;0,IFERROR(VLOOKUP($F240&amp;"",学年成绩!$A$2:$B$462,2,FALSE)&lt;&gt;"100%",FALSE)),"是","")</f>
        <v/>
      </c>
      <c r="O240" s="5" t="s">
        <v>67</v>
      </c>
      <c r="P240" s="8" t="s">
        <v>123</v>
      </c>
    </row>
    <row r="241" ht="35" customHeight="1" spans="1:16">
      <c r="A241" s="7">
        <v>38</v>
      </c>
      <c r="B241" s="7">
        <v>2025</v>
      </c>
      <c r="C241" s="3" t="s">
        <v>16</v>
      </c>
      <c r="D241" s="3" t="s">
        <v>17</v>
      </c>
      <c r="E241" s="3" t="s">
        <v>57</v>
      </c>
      <c r="F241" s="11" t="s">
        <v>124</v>
      </c>
      <c r="G241" s="3" t="s">
        <v>20</v>
      </c>
      <c r="H241" s="7">
        <v>4.06</v>
      </c>
      <c r="I241" s="7">
        <v>22</v>
      </c>
      <c r="J241" s="7">
        <v>87</v>
      </c>
      <c r="K241" s="7">
        <f t="shared" si="1"/>
        <v>38</v>
      </c>
      <c r="L241" s="7">
        <v>10</v>
      </c>
      <c r="M241" s="7" t="str">
        <f>IF(COUNTIF(体测成绩!$A$2:$A$530,$F241&amp;"")=0,"",IF(VLOOKUP($F241&amp;"",体测成绩!$A$2:$B$530,2,FALSE)="免测",80,VLOOKUP($F241&amp;"",体测成绩!$A$2:$B$530,2,FALSE)))</f>
        <v>82.2</v>
      </c>
      <c r="N241" s="7" t="str">
        <f>IF(OR(IFERROR(VALUE(M241)&lt;80,FALSE),COUNTIF(缓考名单!$A$2:$A$49,$F241&amp;"")&gt;0,COUNTIF(缓考名单!$B$2:$B$49,#REF!)&gt;0,IFERROR(VLOOKUP($F241&amp;"",学年成绩!$A$2:$B$462,2,FALSE)&lt;&gt;"100%",FALSE)),"是","")</f>
        <v/>
      </c>
      <c r="O241" s="5" t="s">
        <v>67</v>
      </c>
      <c r="P241" s="8" t="s">
        <v>125</v>
      </c>
    </row>
    <row r="242" ht="35" customHeight="1" spans="1:16">
      <c r="A242" s="7">
        <f t="shared" ref="A242:A263" si="4">ROW(A39)</f>
        <v>39</v>
      </c>
      <c r="B242" s="7">
        <v>2025</v>
      </c>
      <c r="C242" s="3" t="s">
        <v>16</v>
      </c>
      <c r="D242" s="3" t="s">
        <v>26</v>
      </c>
      <c r="E242" s="3" t="s">
        <v>27</v>
      </c>
      <c r="F242" s="11" t="s">
        <v>126</v>
      </c>
      <c r="G242" s="3" t="s">
        <v>20</v>
      </c>
      <c r="H242" s="7">
        <v>4.54</v>
      </c>
      <c r="I242" s="7">
        <v>2</v>
      </c>
      <c r="J242" s="7">
        <v>86.81</v>
      </c>
      <c r="K242" s="7">
        <f t="shared" si="1"/>
        <v>39</v>
      </c>
      <c r="L242" s="7">
        <v>5</v>
      </c>
      <c r="M242" s="7" t="str">
        <f>IF(COUNTIF(体测成绩!$A$2:$A$530,$F242&amp;"")=0,"",IF(VLOOKUP($F242&amp;"",体测成绩!$A$2:$B$530,2,FALSE)="免测",80,VLOOKUP($F242&amp;"",体测成绩!$A$2:$B$530,2,FALSE)))</f>
        <v>85.7</v>
      </c>
      <c r="N242" s="7" t="str">
        <f>IF(OR(IFERROR(VALUE(M242)&lt;80,FALSE),COUNTIF(缓考名单!$A$2:$A$49,$F242&amp;"")&gt;0,COUNTIF(缓考名单!$B$2:$B$49,#REF!)&gt;0,IFERROR(VLOOKUP($F242&amp;"",学年成绩!$A$2:$B$462,2,FALSE)&lt;&gt;"100%",FALSE)),"是","")</f>
        <v/>
      </c>
      <c r="O242" s="5" t="s">
        <v>67</v>
      </c>
      <c r="P242" s="8" t="s">
        <v>127</v>
      </c>
    </row>
    <row r="243" ht="35" customHeight="1" spans="1:16">
      <c r="A243" s="7">
        <f t="shared" si="4"/>
        <v>40</v>
      </c>
      <c r="B243" s="7">
        <v>2025</v>
      </c>
      <c r="C243" s="3" t="s">
        <v>16</v>
      </c>
      <c r="D243" s="3" t="s">
        <v>40</v>
      </c>
      <c r="E243" s="3" t="s">
        <v>41</v>
      </c>
      <c r="F243" s="11" t="s">
        <v>128</v>
      </c>
      <c r="G243" s="3" t="s">
        <v>19</v>
      </c>
      <c r="H243" s="7">
        <v>4.33</v>
      </c>
      <c r="I243" s="7">
        <v>6</v>
      </c>
      <c r="J243" s="7">
        <v>86.8</v>
      </c>
      <c r="K243" s="7">
        <f t="shared" si="1"/>
        <v>40</v>
      </c>
      <c r="L243" s="7">
        <v>4</v>
      </c>
      <c r="M243" s="7" t="str">
        <f>IF(COUNTIF(体测成绩!$A$2:$A$530,$F243&amp;"")=0,"",IF(VLOOKUP($F243&amp;"",体测成绩!$A$2:$B$530,2,FALSE)="免测",80,VLOOKUP($F243&amp;"",体测成绩!$A$2:$B$530,2,FALSE)))</f>
        <v>85.2</v>
      </c>
      <c r="N243" s="7" t="str">
        <f>IF(OR(IFERROR(VALUE(M243)&lt;80,FALSE),COUNTIF(缓考名单!$A$2:$A$49,$F243&amp;"")&gt;0,COUNTIF(缓考名单!$B$2:$B$49,#REF!)&gt;0,IFERROR(VLOOKUP($F243&amp;"",学年成绩!$A$2:$B$462,2,FALSE)&lt;&gt;"100%",FALSE)),"是","")</f>
        <v/>
      </c>
      <c r="O243" s="5" t="s">
        <v>67</v>
      </c>
      <c r="P243" s="8" t="s">
        <v>129</v>
      </c>
    </row>
    <row r="244" ht="35" customHeight="1" spans="1:16">
      <c r="A244" s="7">
        <f t="shared" si="4"/>
        <v>41</v>
      </c>
      <c r="B244" s="7">
        <v>2025</v>
      </c>
      <c r="C244" s="3" t="s">
        <v>16</v>
      </c>
      <c r="D244" s="3" t="s">
        <v>26</v>
      </c>
      <c r="E244" s="3" t="s">
        <v>105</v>
      </c>
      <c r="F244" s="11" t="s">
        <v>130</v>
      </c>
      <c r="G244" s="3" t="s">
        <v>19</v>
      </c>
      <c r="H244" s="7">
        <v>4.41</v>
      </c>
      <c r="I244" s="7">
        <v>5</v>
      </c>
      <c r="J244" s="7">
        <v>86.74</v>
      </c>
      <c r="K244" s="7">
        <f t="shared" si="1"/>
        <v>41</v>
      </c>
      <c r="L244" s="7">
        <v>6</v>
      </c>
      <c r="M244" s="7">
        <f>IF(COUNTIF(体测成绩!$A$2:$A$530,$F244&amp;"")=0,"",IF(VLOOKUP($F244&amp;"",体测成绩!$A$2:$B$530,2,FALSE)="免测",80,VLOOKUP($F244&amp;"",体测成绩!$A$2:$B$530,2,FALSE)))</f>
        <v>80</v>
      </c>
      <c r="N244" s="7" t="str">
        <f>IF(OR(IFERROR(VALUE(M244)&lt;80,FALSE),COUNTIF(缓考名单!$A$2:$A$49,$F244&amp;"")&gt;0,COUNTIF(缓考名单!$B$2:$B$49,#REF!)&gt;0,IFERROR(VLOOKUP($F244&amp;"",学年成绩!$A$2:$B$462,2,FALSE)&lt;&gt;"100%",FALSE)),"是","")</f>
        <v/>
      </c>
      <c r="O244" s="5" t="s">
        <v>67</v>
      </c>
      <c r="P244" s="8" t="s">
        <v>131</v>
      </c>
    </row>
    <row r="245" ht="35" customHeight="1" spans="1:16">
      <c r="A245" s="7">
        <f t="shared" si="4"/>
        <v>42</v>
      </c>
      <c r="B245" s="7">
        <v>2025</v>
      </c>
      <c r="C245" s="3" t="s">
        <v>16</v>
      </c>
      <c r="D245" s="3" t="s">
        <v>26</v>
      </c>
      <c r="E245" s="3" t="s">
        <v>27</v>
      </c>
      <c r="F245" s="11" t="s">
        <v>132</v>
      </c>
      <c r="G245" s="3" t="s">
        <v>20</v>
      </c>
      <c r="H245" s="7">
        <v>4.4</v>
      </c>
      <c r="I245" s="7">
        <v>7</v>
      </c>
      <c r="J245" s="7">
        <v>86.73</v>
      </c>
      <c r="K245" s="7">
        <f t="shared" si="1"/>
        <v>42</v>
      </c>
      <c r="L245" s="7">
        <v>7</v>
      </c>
      <c r="M245" s="7" t="str">
        <f>IF(COUNTIF(体测成绩!$A$2:$A$530,$F245&amp;"")=0,"",IF(VLOOKUP($F245&amp;"",体测成绩!$A$2:$B$530,2,FALSE)="免测",80,VLOOKUP($F245&amp;"",体测成绩!$A$2:$B$530,2,FALSE)))</f>
        <v>95.5</v>
      </c>
      <c r="N245" s="7" t="str">
        <f>IF(OR(IFERROR(VALUE(M245)&lt;80,FALSE),COUNTIF(缓考名单!$A$2:$A$49,$F245&amp;"")&gt;0,COUNTIF(缓考名单!$B$2:$B$49,#REF!)&gt;0,IFERROR(VLOOKUP($F245&amp;"",学年成绩!$A$2:$B$462,2,FALSE)&lt;&gt;"100%",FALSE)),"是","")</f>
        <v/>
      </c>
      <c r="O245" s="5" t="s">
        <v>67</v>
      </c>
      <c r="P245" s="8" t="s">
        <v>133</v>
      </c>
    </row>
    <row r="246" ht="35" customHeight="1" spans="1:16">
      <c r="A246" s="7">
        <f t="shared" si="4"/>
        <v>43</v>
      </c>
      <c r="B246" s="7">
        <v>2025</v>
      </c>
      <c r="C246" s="3" t="s">
        <v>16</v>
      </c>
      <c r="D246" s="3" t="s">
        <v>17</v>
      </c>
      <c r="E246" s="3" t="s">
        <v>35</v>
      </c>
      <c r="F246" s="11" t="s">
        <v>134</v>
      </c>
      <c r="G246" s="3" t="s">
        <v>20</v>
      </c>
      <c r="H246" s="7">
        <v>4.09</v>
      </c>
      <c r="I246" s="7">
        <v>19</v>
      </c>
      <c r="J246" s="7">
        <v>86.65</v>
      </c>
      <c r="K246" s="7">
        <f t="shared" si="1"/>
        <v>43</v>
      </c>
      <c r="L246" s="7">
        <v>11</v>
      </c>
      <c r="M246" s="7" t="str">
        <f>IF(COUNTIF(体测成绩!$A$2:$A$530,$F246&amp;"")=0,"",IF(VLOOKUP($F246&amp;"",体测成绩!$A$2:$B$530,2,FALSE)="免测",80,VLOOKUP($F246&amp;"",体测成绩!$A$2:$B$530,2,FALSE)))</f>
        <v>89.9</v>
      </c>
      <c r="N246" s="7" t="str">
        <f>IF(OR(IFERROR(VALUE(M246)&lt;80,FALSE),COUNTIF(缓考名单!$A$2:$A$49,$F246&amp;"")&gt;0,COUNTIF(缓考名单!$B$2:$B$49,#REF!)&gt;0,IFERROR(VLOOKUP($F246&amp;"",学年成绩!$A$2:$B$462,2,FALSE)&lt;&gt;"100%",FALSE)),"是","")</f>
        <v/>
      </c>
      <c r="O246" s="5" t="s">
        <v>67</v>
      </c>
      <c r="P246" s="8" t="s">
        <v>135</v>
      </c>
    </row>
    <row r="247" ht="35" customHeight="1" spans="1:16">
      <c r="A247" s="7">
        <f t="shared" si="4"/>
        <v>44</v>
      </c>
      <c r="B247" s="7">
        <v>2025</v>
      </c>
      <c r="C247" s="3" t="s">
        <v>16</v>
      </c>
      <c r="D247" s="3" t="s">
        <v>46</v>
      </c>
      <c r="E247" s="3" t="s">
        <v>47</v>
      </c>
      <c r="F247" s="11" t="s">
        <v>136</v>
      </c>
      <c r="G247" s="3" t="s">
        <v>20</v>
      </c>
      <c r="H247" s="7">
        <v>4.59</v>
      </c>
      <c r="I247" s="7">
        <v>2</v>
      </c>
      <c r="J247" s="7">
        <v>86.1</v>
      </c>
      <c r="K247" s="7">
        <f t="shared" si="1"/>
        <v>44</v>
      </c>
      <c r="L247" s="7">
        <v>7</v>
      </c>
      <c r="M247" s="7" t="str">
        <f>IF(COUNTIF(体测成绩!$A$2:$A$530,$F247&amp;"")=0,"",IF(VLOOKUP($F247&amp;"",体测成绩!$A$2:$B$530,2,FALSE)="免测",80,VLOOKUP($F247&amp;"",体测成绩!$A$2:$B$530,2,FALSE)))</f>
        <v>80.1</v>
      </c>
      <c r="N247" s="7" t="str">
        <f>IF(OR(IFERROR(VALUE(M247)&lt;80,FALSE),COUNTIF(缓考名单!$A$2:$A$49,$F247&amp;"")&gt;0,COUNTIF(缓考名单!$B$2:$B$49,#REF!)&gt;0,IFERROR(VLOOKUP($F247&amp;"",学年成绩!$A$2:$B$462,2,FALSE)&lt;&gt;"100%",FALSE)),"是","")</f>
        <v/>
      </c>
      <c r="O247" s="5" t="s">
        <v>67</v>
      </c>
      <c r="P247" s="8" t="s">
        <v>137</v>
      </c>
    </row>
    <row r="248" ht="35" customHeight="1" spans="1:16">
      <c r="A248" s="7">
        <f t="shared" si="4"/>
        <v>45</v>
      </c>
      <c r="B248" s="7">
        <v>2025</v>
      </c>
      <c r="C248" s="3" t="s">
        <v>16</v>
      </c>
      <c r="D248" s="3" t="s">
        <v>26</v>
      </c>
      <c r="E248" s="3" t="s">
        <v>27</v>
      </c>
      <c r="F248" s="11" t="s">
        <v>138</v>
      </c>
      <c r="G248" s="3" t="s">
        <v>19</v>
      </c>
      <c r="H248" s="7">
        <v>3.88</v>
      </c>
      <c r="I248" s="7">
        <v>35</v>
      </c>
      <c r="J248" s="7">
        <v>86</v>
      </c>
      <c r="K248" s="7">
        <f t="shared" si="1"/>
        <v>45</v>
      </c>
      <c r="L248" s="7">
        <v>8</v>
      </c>
      <c r="M248" s="7" t="str">
        <f>IF(COUNTIF(体测成绩!$A$2:$A$530,$F248&amp;"")=0,"",IF(VLOOKUP($F248&amp;"",体测成绩!$A$2:$B$530,2,FALSE)="免测",80,VLOOKUP($F248&amp;"",体测成绩!$A$2:$B$530,2,FALSE)))</f>
        <v>84.6</v>
      </c>
      <c r="N248" s="7" t="str">
        <f>IF(OR(IFERROR(VALUE(M248)&lt;80,FALSE),COUNTIF(缓考名单!$A$2:$A$49,$F248&amp;"")&gt;0,COUNTIF(缓考名单!$B$2:$B$49,#REF!)&gt;0,IFERROR(VLOOKUP($F248&amp;"",学年成绩!$A$2:$B$462,2,FALSE)&lt;&gt;"100%",FALSE)),"是","")</f>
        <v/>
      </c>
      <c r="O248" s="5" t="s">
        <v>67</v>
      </c>
      <c r="P248" s="8" t="s">
        <v>139</v>
      </c>
    </row>
    <row r="249" ht="35" customHeight="1" spans="1:16">
      <c r="A249" s="7">
        <f t="shared" si="4"/>
        <v>46</v>
      </c>
      <c r="B249" s="7">
        <v>2025</v>
      </c>
      <c r="C249" s="3" t="s">
        <v>16</v>
      </c>
      <c r="D249" s="3" t="s">
        <v>46</v>
      </c>
      <c r="E249" s="3" t="s">
        <v>94</v>
      </c>
      <c r="F249" s="11" t="s">
        <v>140</v>
      </c>
      <c r="G249" s="3" t="s">
        <v>20</v>
      </c>
      <c r="H249" s="7">
        <v>4.53</v>
      </c>
      <c r="I249" s="7">
        <v>3</v>
      </c>
      <c r="J249" s="7">
        <v>85.98</v>
      </c>
      <c r="K249" s="7">
        <f t="shared" si="1"/>
        <v>46</v>
      </c>
      <c r="L249" s="7">
        <v>8</v>
      </c>
      <c r="M249" s="7" t="str">
        <f>IF(COUNTIF(体测成绩!$A$2:$A$530,$F249&amp;"")=0,"",IF(VLOOKUP($F249&amp;"",体测成绩!$A$2:$B$530,2,FALSE)="免测",80,VLOOKUP($F249&amp;"",体测成绩!$A$2:$B$530,2,FALSE)))</f>
        <v>85.0</v>
      </c>
      <c r="N249" s="7" t="str">
        <f>IF(OR(IFERROR(VALUE(M249)&lt;80,FALSE),COUNTIF(缓考名单!$A$2:$A$49,$F249&amp;"")&gt;0,COUNTIF(缓考名单!$B$2:$B$49,#REF!)&gt;0,IFERROR(VLOOKUP($F249&amp;"",学年成绩!$A$2:$B$462,2,FALSE)&lt;&gt;"100%",FALSE)),"是","")</f>
        <v/>
      </c>
      <c r="O249" s="5" t="s">
        <v>67</v>
      </c>
      <c r="P249" s="8" t="s">
        <v>141</v>
      </c>
    </row>
    <row r="250" ht="35" customHeight="1" spans="1:16">
      <c r="A250" s="7">
        <f t="shared" si="4"/>
        <v>47</v>
      </c>
      <c r="B250" s="7">
        <v>2025</v>
      </c>
      <c r="C250" s="3" t="s">
        <v>16</v>
      </c>
      <c r="D250" s="3" t="s">
        <v>40</v>
      </c>
      <c r="E250" s="3" t="s">
        <v>41</v>
      </c>
      <c r="F250" s="11" t="s">
        <v>142</v>
      </c>
      <c r="G250" s="3" t="s">
        <v>19</v>
      </c>
      <c r="H250" s="7">
        <v>4.37</v>
      </c>
      <c r="I250" s="7">
        <v>4</v>
      </c>
      <c r="J250" s="7">
        <v>85.74</v>
      </c>
      <c r="K250" s="7">
        <f t="shared" si="1"/>
        <v>47</v>
      </c>
      <c r="L250" s="7">
        <v>5</v>
      </c>
      <c r="M250" s="7" t="str">
        <f>IF(COUNTIF(体测成绩!$A$2:$A$530,$F250&amp;"")=0,"",IF(VLOOKUP($F250&amp;"",体测成绩!$A$2:$B$530,2,FALSE)="免测",80,VLOOKUP($F250&amp;"",体测成绩!$A$2:$B$530,2,FALSE)))</f>
        <v>99.1</v>
      </c>
      <c r="N250" s="7" t="str">
        <f>IF(OR(IFERROR(VALUE(M250)&lt;80,FALSE),COUNTIF(缓考名单!$A$2:$A$49,$F250&amp;"")&gt;0,COUNTIF(缓考名单!$B$2:$B$49,#REF!)&gt;0,IFERROR(VLOOKUP($F250&amp;"",学年成绩!$A$2:$B$462,2,FALSE)&lt;&gt;"100%",FALSE)),"是","")</f>
        <v/>
      </c>
      <c r="O250" s="5" t="s">
        <v>67</v>
      </c>
      <c r="P250" s="8" t="s">
        <v>143</v>
      </c>
    </row>
    <row r="251" ht="35" customHeight="1" spans="1:16">
      <c r="A251" s="7">
        <f t="shared" si="4"/>
        <v>48</v>
      </c>
      <c r="B251" s="7">
        <v>2025</v>
      </c>
      <c r="C251" s="3" t="s">
        <v>16</v>
      </c>
      <c r="D251" s="3" t="s">
        <v>62</v>
      </c>
      <c r="E251" s="3" t="s">
        <v>63</v>
      </c>
      <c r="F251" s="11" t="s">
        <v>144</v>
      </c>
      <c r="G251" s="3" t="s">
        <v>20</v>
      </c>
      <c r="H251" s="7">
        <v>4.3</v>
      </c>
      <c r="I251" s="7">
        <v>8</v>
      </c>
      <c r="J251" s="7">
        <v>85.59</v>
      </c>
      <c r="K251" s="7">
        <f t="shared" si="1"/>
        <v>48</v>
      </c>
      <c r="L251" s="7">
        <v>9</v>
      </c>
      <c r="M251" s="7" t="str">
        <f>IF(COUNTIF(体测成绩!$A$2:$A$530,$F251&amp;"")=0,"",IF(VLOOKUP($F251&amp;"",体测成绩!$A$2:$B$530,2,FALSE)="免测",80,VLOOKUP($F251&amp;"",体测成绩!$A$2:$B$530,2,FALSE)))</f>
        <v>80.2</v>
      </c>
      <c r="N251" s="7" t="str">
        <f>IF(OR(IFERROR(VALUE(M251)&lt;80,FALSE),COUNTIF(缓考名单!$A$2:$A$49,$F251&amp;"")&gt;0,COUNTIF(缓考名单!$B$2:$B$49,#REF!)&gt;0,IFERROR(VLOOKUP($F251&amp;"",学年成绩!$A$2:$B$462,2,FALSE)&lt;&gt;"100%",FALSE)),"是","")</f>
        <v/>
      </c>
      <c r="O251" s="5" t="s">
        <v>67</v>
      </c>
      <c r="P251" s="8" t="s">
        <v>145</v>
      </c>
    </row>
    <row r="252" ht="35" customHeight="1" spans="1:16">
      <c r="A252" s="7">
        <f t="shared" si="4"/>
        <v>49</v>
      </c>
      <c r="B252" s="7">
        <v>2025</v>
      </c>
      <c r="C252" s="3" t="s">
        <v>16</v>
      </c>
      <c r="D252" s="3" t="s">
        <v>26</v>
      </c>
      <c r="E252" s="3" t="s">
        <v>27</v>
      </c>
      <c r="F252" s="11" t="s">
        <v>146</v>
      </c>
      <c r="G252" s="3" t="s">
        <v>20</v>
      </c>
      <c r="H252" s="7">
        <v>4.48</v>
      </c>
      <c r="I252" s="7">
        <v>4</v>
      </c>
      <c r="J252" s="7">
        <v>85.33</v>
      </c>
      <c r="K252" s="7">
        <f t="shared" si="1"/>
        <v>49</v>
      </c>
      <c r="L252" s="7">
        <v>9</v>
      </c>
      <c r="M252" s="7" t="str">
        <f>IF(COUNTIF(体测成绩!$A$2:$A$530,$F252&amp;"")=0,"",IF(VLOOKUP($F252&amp;"",体测成绩!$A$2:$B$530,2,FALSE)="免测",80,VLOOKUP($F252&amp;"",体测成绩!$A$2:$B$530,2,FALSE)))</f>
        <v>82.6</v>
      </c>
      <c r="N252" s="7" t="str">
        <f>IF(OR(IFERROR(VALUE(M252)&lt;80,FALSE),COUNTIF(缓考名单!$A$2:$A$49,$F252&amp;"")&gt;0,COUNTIF(缓考名单!$B$2:$B$49,#REF!)&gt;0,IFERROR(VLOOKUP($F252&amp;"",学年成绩!$A$2:$B$462,2,FALSE)&lt;&gt;"100%",FALSE)),"是","")</f>
        <v/>
      </c>
      <c r="O252" s="5" t="s">
        <v>67</v>
      </c>
      <c r="P252" s="8" t="s">
        <v>147</v>
      </c>
    </row>
    <row r="253" ht="35" customHeight="1" spans="1:16">
      <c r="A253" s="7">
        <f t="shared" si="4"/>
        <v>50</v>
      </c>
      <c r="B253" s="7">
        <v>2025</v>
      </c>
      <c r="C253" s="3" t="s">
        <v>16</v>
      </c>
      <c r="D253" s="3" t="s">
        <v>99</v>
      </c>
      <c r="E253" s="3" t="s">
        <v>119</v>
      </c>
      <c r="F253" s="11" t="s">
        <v>148</v>
      </c>
      <c r="G253" s="3" t="s">
        <v>19</v>
      </c>
      <c r="H253" s="7">
        <v>4.24</v>
      </c>
      <c r="I253" s="7">
        <v>11</v>
      </c>
      <c r="J253" s="7">
        <v>85.28</v>
      </c>
      <c r="K253" s="7">
        <f t="shared" si="1"/>
        <v>50</v>
      </c>
      <c r="L253" s="7">
        <v>4</v>
      </c>
      <c r="M253" s="7" t="str">
        <f>IF(COUNTIF(体测成绩!$A$2:$A$530,$F253&amp;"")=0,"",IF(VLOOKUP($F253&amp;"",体测成绩!$A$2:$B$530,2,FALSE)="免测",80,VLOOKUP($F253&amp;"",体测成绩!$A$2:$B$530,2,FALSE)))</f>
        <v>95.5</v>
      </c>
      <c r="N253" s="7" t="str">
        <f>IF(OR(IFERROR(VALUE(M253)&lt;80,FALSE),COUNTIF(缓考名单!$A$2:$A$49,$F253&amp;"")&gt;0,COUNTIF(缓考名单!$B$2:$B$49,#REF!)&gt;0,IFERROR(VLOOKUP($F253&amp;"",学年成绩!$A$2:$B$462,2,FALSE)&lt;&gt;"100%",FALSE)),"是","")</f>
        <v/>
      </c>
      <c r="O253" s="5" t="s">
        <v>149</v>
      </c>
      <c r="P253" s="8" t="s">
        <v>150</v>
      </c>
    </row>
    <row r="254" ht="35" customHeight="1" spans="1:16">
      <c r="A254" s="7">
        <f t="shared" si="4"/>
        <v>51</v>
      </c>
      <c r="B254" s="7">
        <v>2025</v>
      </c>
      <c r="C254" s="3" t="s">
        <v>16</v>
      </c>
      <c r="D254" s="3" t="s">
        <v>62</v>
      </c>
      <c r="E254" s="3" t="s">
        <v>63</v>
      </c>
      <c r="F254" s="11" t="s">
        <v>151</v>
      </c>
      <c r="G254" s="3" t="s">
        <v>19</v>
      </c>
      <c r="H254" s="7">
        <v>4.02</v>
      </c>
      <c r="I254" s="7">
        <v>13</v>
      </c>
      <c r="J254" s="7">
        <v>85.08</v>
      </c>
      <c r="K254" s="7">
        <f t="shared" si="1"/>
        <v>51</v>
      </c>
      <c r="L254" s="7">
        <v>10</v>
      </c>
      <c r="M254" s="7" t="str">
        <f>IF(COUNTIF(体测成绩!$A$2:$A$530,$F254&amp;"")=0,"",IF(VLOOKUP($F254&amp;"",体测成绩!$A$2:$B$530,2,FALSE)="免测",80,VLOOKUP($F254&amp;"",体测成绩!$A$2:$B$530,2,FALSE)))</f>
        <v>89.8</v>
      </c>
      <c r="N254" s="7" t="str">
        <f>IF(OR(IFERROR(VALUE(M254)&lt;80,FALSE),COUNTIF(缓考名单!$A$2:$A$49,$F254&amp;"")&gt;0,COUNTIF(缓考名单!$B$2:$B$49,#REF!)&gt;0,IFERROR(VLOOKUP($F254&amp;"",学年成绩!$A$2:$B$462,2,FALSE)&lt;&gt;"100%",FALSE)),"是","")</f>
        <v/>
      </c>
      <c r="O254" s="5" t="s">
        <v>149</v>
      </c>
      <c r="P254" s="8" t="s">
        <v>152</v>
      </c>
    </row>
    <row r="255" ht="35" customHeight="1" spans="1:16">
      <c r="A255" s="7">
        <f t="shared" si="4"/>
        <v>52</v>
      </c>
      <c r="B255" s="7">
        <v>2025</v>
      </c>
      <c r="C255" s="3" t="s">
        <v>16</v>
      </c>
      <c r="D255" s="3" t="s">
        <v>46</v>
      </c>
      <c r="E255" s="3" t="s">
        <v>47</v>
      </c>
      <c r="F255" s="11" t="s">
        <v>153</v>
      </c>
      <c r="G255" s="3" t="s">
        <v>20</v>
      </c>
      <c r="H255" s="7">
        <v>4.25</v>
      </c>
      <c r="I255" s="7">
        <v>17</v>
      </c>
      <c r="J255" s="7">
        <v>84.92</v>
      </c>
      <c r="K255" s="7">
        <f t="shared" si="1"/>
        <v>52</v>
      </c>
      <c r="L255" s="7">
        <v>9</v>
      </c>
      <c r="M255" s="7" t="str">
        <f>IF(COUNTIF(体测成绩!$A$2:$A$530,$F255&amp;"")=0,"",IF(VLOOKUP($F255&amp;"",体测成绩!$A$2:$B$530,2,FALSE)="免测",80,VLOOKUP($F255&amp;"",体测成绩!$A$2:$B$530,2,FALSE)))</f>
        <v>87.2</v>
      </c>
      <c r="N255" s="7" t="str">
        <f>IF(OR(IFERROR(VALUE(M255)&lt;80,FALSE),COUNTIF(缓考名单!$A$2:$A$49,$F255&amp;"")&gt;0,COUNTIF(缓考名单!$B$2:$B$49,#REF!)&gt;0,IFERROR(VLOOKUP($F255&amp;"",学年成绩!$A$2:$B$462,2,FALSE)&lt;&gt;"100%",FALSE)),"是","")</f>
        <v/>
      </c>
      <c r="O255" s="5" t="s">
        <v>149</v>
      </c>
      <c r="P255" s="8" t="s">
        <v>154</v>
      </c>
    </row>
    <row r="256" ht="35" customHeight="1" spans="1:16">
      <c r="A256" s="7">
        <f t="shared" si="4"/>
        <v>53</v>
      </c>
      <c r="B256" s="7">
        <v>2025</v>
      </c>
      <c r="C256" s="3" t="s">
        <v>16</v>
      </c>
      <c r="D256" s="3" t="s">
        <v>73</v>
      </c>
      <c r="E256" s="3" t="s">
        <v>74</v>
      </c>
      <c r="F256" s="11" t="s">
        <v>155</v>
      </c>
      <c r="G256" s="3" t="s">
        <v>19</v>
      </c>
      <c r="H256" s="7">
        <v>4.16</v>
      </c>
      <c r="I256" s="7">
        <v>16</v>
      </c>
      <c r="J256" s="7">
        <v>84.81</v>
      </c>
      <c r="K256" s="7">
        <f t="shared" si="1"/>
        <v>53</v>
      </c>
      <c r="L256" s="7">
        <v>3</v>
      </c>
      <c r="M256" s="7" t="str">
        <f>IF(COUNTIF(体测成绩!$A$2:$A$530,$F256&amp;"")=0,"",IF(VLOOKUP($F256&amp;"",体测成绩!$A$2:$B$530,2,FALSE)="免测",80,VLOOKUP($F256&amp;"",体测成绩!$A$2:$B$530,2,FALSE)))</f>
        <v>88.8</v>
      </c>
      <c r="N256" s="7" t="str">
        <f>IF(OR(IFERROR(VALUE(M256)&lt;80,FALSE),COUNTIF(缓考名单!$A$2:$A$49,$F256&amp;"")&gt;0,COUNTIF(缓考名单!$B$2:$B$49,#REF!)&gt;0,IFERROR(VLOOKUP($F256&amp;"",学年成绩!$A$2:$B$462,2,FALSE)&lt;&gt;"100%",FALSE)),"是","")</f>
        <v/>
      </c>
      <c r="O256" s="5" t="s">
        <v>149</v>
      </c>
      <c r="P256" s="8" t="s">
        <v>156</v>
      </c>
    </row>
    <row r="257" ht="35" customHeight="1" spans="1:16">
      <c r="A257" s="7">
        <f t="shared" si="4"/>
        <v>54</v>
      </c>
      <c r="B257" s="7">
        <v>2025</v>
      </c>
      <c r="C257" s="3" t="s">
        <v>16</v>
      </c>
      <c r="D257" s="3" t="s">
        <v>46</v>
      </c>
      <c r="E257" s="3" t="s">
        <v>89</v>
      </c>
      <c r="F257" s="11" t="s">
        <v>157</v>
      </c>
      <c r="G257" s="3" t="s">
        <v>19</v>
      </c>
      <c r="H257" s="7">
        <v>4.37</v>
      </c>
      <c r="I257" s="7">
        <v>13</v>
      </c>
      <c r="J257" s="7">
        <v>84.67</v>
      </c>
      <c r="K257" s="7">
        <f t="shared" si="1"/>
        <v>54</v>
      </c>
      <c r="L257" s="7">
        <v>10</v>
      </c>
      <c r="M257" s="7" t="str">
        <f>IF(COUNTIF(体测成绩!$A$2:$A$530,$F257&amp;"")=0,"",IF(VLOOKUP($F257&amp;"",体测成绩!$A$2:$B$530,2,FALSE)="免测",80,VLOOKUP($F257&amp;"",体测成绩!$A$2:$B$530,2,FALSE)))</f>
        <v>67.2</v>
      </c>
      <c r="N257" s="7" t="str">
        <f>IF(OR(IFERROR(VALUE(M257)&lt;80,FALSE),COUNTIF(缓考名单!$A$2:$A$49,$F257&amp;"")&gt;0,COUNTIF(缓考名单!$B$2:$B$49,#REF!)&gt;0,IFERROR(VLOOKUP($F257&amp;"",学年成绩!$A$2:$B$462,2,FALSE)&lt;&gt;"100%",FALSE)),"是","")</f>
        <v>是</v>
      </c>
      <c r="O257" s="7"/>
      <c r="P257" s="8" t="s">
        <v>158</v>
      </c>
    </row>
    <row r="258" ht="35" customHeight="1" spans="1:16">
      <c r="A258" s="7">
        <f t="shared" si="4"/>
        <v>55</v>
      </c>
      <c r="B258" s="7">
        <v>2025</v>
      </c>
      <c r="C258" s="3" t="s">
        <v>16</v>
      </c>
      <c r="D258" s="3" t="s">
        <v>73</v>
      </c>
      <c r="E258" s="3" t="s">
        <v>74</v>
      </c>
      <c r="F258" s="11" t="s">
        <v>159</v>
      </c>
      <c r="G258" s="3" t="s">
        <v>20</v>
      </c>
      <c r="H258" s="7">
        <v>4.51</v>
      </c>
      <c r="I258" s="7">
        <v>2</v>
      </c>
      <c r="J258" s="7">
        <v>84.61</v>
      </c>
      <c r="K258" s="7">
        <f t="shared" si="1"/>
        <v>55</v>
      </c>
      <c r="L258" s="7">
        <v>4</v>
      </c>
      <c r="M258" s="7" t="str">
        <f>IF(COUNTIF(体测成绩!$A$2:$A$530,$F258&amp;"")=0,"",IF(VLOOKUP($F258&amp;"",体测成绩!$A$2:$B$530,2,FALSE)="免测",80,VLOOKUP($F258&amp;"",体测成绩!$A$2:$B$530,2,FALSE)))</f>
        <v>81.7</v>
      </c>
      <c r="N258" s="7" t="str">
        <f>IF(OR(IFERROR(VALUE(M258)&lt;80,FALSE),COUNTIF(缓考名单!$A$2:$A$49,$F258&amp;"")&gt;0,COUNTIF(缓考名单!$B$2:$B$49,#REF!)&gt;0,IFERROR(VLOOKUP($F258&amp;"",学年成绩!$A$2:$B$462,2,FALSE)&lt;&gt;"100%",FALSE)),"是","")</f>
        <v/>
      </c>
      <c r="O258" s="5" t="s">
        <v>149</v>
      </c>
      <c r="P258" s="8" t="s">
        <v>160</v>
      </c>
    </row>
    <row r="259" ht="35" customHeight="1" spans="1:16">
      <c r="A259" s="7">
        <f t="shared" si="4"/>
        <v>56</v>
      </c>
      <c r="B259" s="7">
        <v>2025</v>
      </c>
      <c r="C259" s="3" t="s">
        <v>16</v>
      </c>
      <c r="D259" s="3" t="s">
        <v>99</v>
      </c>
      <c r="E259" s="3" t="s">
        <v>100</v>
      </c>
      <c r="F259" s="11" t="s">
        <v>161</v>
      </c>
      <c r="G259" s="3" t="s">
        <v>20</v>
      </c>
      <c r="H259" s="7">
        <v>4.47</v>
      </c>
      <c r="I259" s="7">
        <v>2</v>
      </c>
      <c r="J259" s="7">
        <v>84.47</v>
      </c>
      <c r="K259" s="7">
        <f t="shared" si="1"/>
        <v>56</v>
      </c>
      <c r="L259" s="7">
        <v>5</v>
      </c>
      <c r="M259" s="7" t="str">
        <f>IF(COUNTIF(体测成绩!$A$2:$A$530,$F259&amp;"")=0,"",IF(VLOOKUP($F259&amp;"",体测成绩!$A$2:$B$530,2,FALSE)="免测",80,VLOOKUP($F259&amp;"",体测成绩!$A$2:$B$530,2,FALSE)))</f>
        <v>97.0</v>
      </c>
      <c r="N259" s="7" t="str">
        <f>IF(OR(IFERROR(VALUE(M259)&lt;80,FALSE),COUNTIF(缓考名单!$A$2:$A$49,$F259&amp;"")&gt;0,COUNTIF(缓考名单!$B$2:$B$49,#REF!)&gt;0,IFERROR(VLOOKUP($F259&amp;"",学年成绩!$A$2:$B$462,2,FALSE)&lt;&gt;"100%",FALSE)),"是","")</f>
        <v/>
      </c>
      <c r="O259" s="5" t="s">
        <v>149</v>
      </c>
      <c r="P259" s="8" t="s">
        <v>162</v>
      </c>
    </row>
    <row r="260" ht="35" customHeight="1" spans="1:16">
      <c r="A260" s="7">
        <f t="shared" si="4"/>
        <v>57</v>
      </c>
      <c r="B260" s="7">
        <v>2025</v>
      </c>
      <c r="C260" s="3" t="s">
        <v>16</v>
      </c>
      <c r="D260" s="3" t="s">
        <v>26</v>
      </c>
      <c r="E260" s="3" t="s">
        <v>54</v>
      </c>
      <c r="F260" s="11" t="s">
        <v>163</v>
      </c>
      <c r="G260" s="3" t="s">
        <v>20</v>
      </c>
      <c r="H260" s="7">
        <v>4.21</v>
      </c>
      <c r="I260" s="7">
        <v>17</v>
      </c>
      <c r="J260" s="7">
        <v>84.43</v>
      </c>
      <c r="K260" s="7">
        <f t="shared" si="1"/>
        <v>57</v>
      </c>
      <c r="L260" s="7">
        <v>10</v>
      </c>
      <c r="M260" s="7" t="str">
        <f>IF(COUNTIF(体测成绩!$A$2:$A$530,$F260&amp;"")=0,"",IF(VLOOKUP($F260&amp;"",体测成绩!$A$2:$B$530,2,FALSE)="免测",80,VLOOKUP($F260&amp;"",体测成绩!$A$2:$B$530,2,FALSE)))</f>
        <v>86.0</v>
      </c>
      <c r="N260" s="7" t="str">
        <f>IF(OR(IFERROR(VALUE(M260)&lt;80,FALSE),COUNTIF(缓考名单!$A$2:$A$49,$F260&amp;"")&gt;0,COUNTIF(缓考名单!$B$2:$B$49,#REF!)&gt;0,IFERROR(VLOOKUP($F260&amp;"",学年成绩!$A$2:$B$462,2,FALSE)&lt;&gt;"100%",FALSE)),"是","")</f>
        <v/>
      </c>
      <c r="O260" s="5" t="s">
        <v>149</v>
      </c>
      <c r="P260" s="8" t="s">
        <v>164</v>
      </c>
    </row>
    <row r="261" ht="35" customHeight="1" spans="1:16">
      <c r="A261" s="7">
        <f t="shared" si="4"/>
        <v>58</v>
      </c>
      <c r="B261" s="7">
        <v>2025</v>
      </c>
      <c r="C261" s="3" t="s">
        <v>16</v>
      </c>
      <c r="D261" s="3" t="s">
        <v>46</v>
      </c>
      <c r="E261" s="3" t="s">
        <v>94</v>
      </c>
      <c r="F261" s="11" t="s">
        <v>165</v>
      </c>
      <c r="G261" s="3" t="s">
        <v>19</v>
      </c>
      <c r="H261" s="7">
        <v>4.4</v>
      </c>
      <c r="I261" s="7">
        <v>10</v>
      </c>
      <c r="J261" s="7">
        <v>84.39</v>
      </c>
      <c r="K261" s="7">
        <f t="shared" si="1"/>
        <v>58</v>
      </c>
      <c r="L261" s="7">
        <v>11</v>
      </c>
      <c r="M261" s="7" t="str">
        <f>IF(COUNTIF(体测成绩!$A$2:$A$530,$F261&amp;"")=0,"",IF(VLOOKUP($F261&amp;"",体测成绩!$A$2:$B$530,2,FALSE)="免测",80,VLOOKUP($F261&amp;"",体测成绩!$A$2:$B$530,2,FALSE)))</f>
        <v>84.0</v>
      </c>
      <c r="N261" s="7" t="str">
        <f>IF(OR(IFERROR(VALUE(M261)&lt;80,FALSE),COUNTIF(缓考名单!$A$2:$A$49,$F261&amp;"")&gt;0,COUNTIF(缓考名单!$B$2:$B$49,#REF!)&gt;0,IFERROR(VLOOKUP($F261&amp;"",学年成绩!$A$2:$B$462,2,FALSE)&lt;&gt;"100%",FALSE)),"是","")</f>
        <v/>
      </c>
      <c r="O261" s="5" t="s">
        <v>149</v>
      </c>
      <c r="P261" s="8" t="s">
        <v>166</v>
      </c>
    </row>
    <row r="262" ht="35" customHeight="1" spans="1:16">
      <c r="A262" s="7">
        <f t="shared" si="4"/>
        <v>59</v>
      </c>
      <c r="B262" s="7">
        <v>2025</v>
      </c>
      <c r="C262" s="3" t="s">
        <v>16</v>
      </c>
      <c r="D262" s="3" t="s">
        <v>46</v>
      </c>
      <c r="E262" s="3" t="s">
        <v>47</v>
      </c>
      <c r="F262" s="11" t="s">
        <v>167</v>
      </c>
      <c r="G262" s="3" t="s">
        <v>20</v>
      </c>
      <c r="H262" s="7">
        <v>4.28</v>
      </c>
      <c r="I262" s="7">
        <v>16</v>
      </c>
      <c r="J262" s="7">
        <v>84.33</v>
      </c>
      <c r="K262" s="7">
        <f t="shared" si="1"/>
        <v>59</v>
      </c>
      <c r="L262" s="7">
        <v>12</v>
      </c>
      <c r="M262" s="7" t="str">
        <f>IF(COUNTIF(体测成绩!$A$2:$A$530,$F262&amp;"")=0,"",IF(VLOOKUP($F262&amp;"",体测成绩!$A$2:$B$530,2,FALSE)="免测",80,VLOOKUP($F262&amp;"",体测成绩!$A$2:$B$530,2,FALSE)))</f>
        <v>87.2</v>
      </c>
      <c r="N262" s="7" t="str">
        <f>IF(OR(IFERROR(VALUE(M262)&lt;80,FALSE),COUNTIF(缓考名单!$A$2:$A$49,$F262&amp;"")&gt;0,COUNTIF(缓考名单!$B$2:$B$49,#REF!)&gt;0,IFERROR(VLOOKUP($F262&amp;"",学年成绩!$A$2:$B$462,2,FALSE)&lt;&gt;"100%",FALSE)),"是","")</f>
        <v/>
      </c>
      <c r="O262" s="5" t="s">
        <v>149</v>
      </c>
      <c r="P262" s="8" t="s">
        <v>168</v>
      </c>
    </row>
    <row r="263" ht="35" customHeight="1" spans="1:16">
      <c r="A263" s="7">
        <f t="shared" si="4"/>
        <v>60</v>
      </c>
      <c r="B263" s="7">
        <v>2025</v>
      </c>
      <c r="C263" s="3" t="s">
        <v>16</v>
      </c>
      <c r="D263" s="3" t="s">
        <v>46</v>
      </c>
      <c r="E263" s="3" t="s">
        <v>94</v>
      </c>
      <c r="F263" s="11" t="s">
        <v>169</v>
      </c>
      <c r="G263" s="3" t="s">
        <v>20</v>
      </c>
      <c r="H263" s="7">
        <v>4.29</v>
      </c>
      <c r="I263" s="7">
        <v>15</v>
      </c>
      <c r="J263" s="7">
        <v>84.14</v>
      </c>
      <c r="K263" s="7">
        <f t="shared" si="1"/>
        <v>60</v>
      </c>
      <c r="L263" s="7">
        <v>13</v>
      </c>
      <c r="M263" s="7" t="str">
        <f>IF(COUNTIF(体测成绩!$A$2:$A$530,$F263&amp;"")=0,"",IF(VLOOKUP($F263&amp;"",体测成绩!$A$2:$B$530,2,FALSE)="免测",80,VLOOKUP($F263&amp;"",体测成绩!$A$2:$B$530,2,FALSE)))</f>
        <v>82.3</v>
      </c>
      <c r="N263" s="7" t="str">
        <f>IF(OR(IFERROR(VALUE(M263)&lt;80,FALSE),COUNTIF(缓考名单!$A$2:$A$49,$F263&amp;"")&gt;0,COUNTIF(缓考名单!$B$2:$B$49,#REF!)&gt;0,IFERROR(VLOOKUP($F263&amp;"",学年成绩!$A$2:$B$462,2,FALSE)&lt;&gt;"100%",FALSE)),"是","")</f>
        <v/>
      </c>
      <c r="O263" s="5" t="s">
        <v>149</v>
      </c>
      <c r="P263" s="8" t="s">
        <v>170</v>
      </c>
    </row>
    <row r="264" ht="35" customHeight="1" spans="1:16">
      <c r="A264" s="7">
        <v>61</v>
      </c>
      <c r="B264" s="7">
        <v>2025</v>
      </c>
      <c r="C264" s="3" t="s">
        <v>16</v>
      </c>
      <c r="D264" s="3" t="s">
        <v>17</v>
      </c>
      <c r="E264" s="3" t="s">
        <v>57</v>
      </c>
      <c r="F264" s="11" t="s">
        <v>171</v>
      </c>
      <c r="G264" s="3" t="s">
        <v>19</v>
      </c>
      <c r="H264" s="7">
        <v>3.87</v>
      </c>
      <c r="I264" s="7">
        <v>29</v>
      </c>
      <c r="J264" s="7">
        <v>83.98</v>
      </c>
      <c r="K264" s="7">
        <f t="shared" si="1"/>
        <v>61</v>
      </c>
      <c r="L264" s="7">
        <v>12</v>
      </c>
      <c r="M264" s="7" t="str">
        <f>IF(COUNTIF(体测成绩!$A$2:$A$530,$F264&amp;"")=0,"",IF(VLOOKUP($F264&amp;"",体测成绩!$A$2:$B$530,2,FALSE)="免测",80,VLOOKUP($F264&amp;"",体测成绩!$A$2:$B$530,2,FALSE)))</f>
        <v>90.8</v>
      </c>
      <c r="N264" s="7" t="str">
        <f>IF(OR(IFERROR(VALUE(M264)&lt;80,FALSE),COUNTIF(缓考名单!$A$2:$A$49,$F264&amp;"")&gt;0,COUNTIF(缓考名单!$B$2:$B$49,#REF!)&gt;0,IFERROR(VLOOKUP($F264&amp;"",学年成绩!$A$2:$B$462,2,FALSE)&lt;&gt;"100%",FALSE)),"是","")</f>
        <v/>
      </c>
      <c r="O264" s="5" t="s">
        <v>149</v>
      </c>
      <c r="P264" s="8" t="s">
        <v>172</v>
      </c>
    </row>
    <row r="265" ht="35" customHeight="1" spans="1:16">
      <c r="A265" s="7">
        <f>ROW(A62)</f>
        <v>62</v>
      </c>
      <c r="B265" s="7">
        <v>2025</v>
      </c>
      <c r="C265" s="3" t="s">
        <v>16</v>
      </c>
      <c r="D265" s="3" t="s">
        <v>99</v>
      </c>
      <c r="E265" s="3" t="s">
        <v>119</v>
      </c>
      <c r="F265" s="11" t="s">
        <v>173</v>
      </c>
      <c r="G265" s="3" t="s">
        <v>20</v>
      </c>
      <c r="H265" s="7">
        <v>4.23</v>
      </c>
      <c r="I265" s="7">
        <v>14</v>
      </c>
      <c r="J265" s="7">
        <v>83.83</v>
      </c>
      <c r="K265" s="7">
        <f t="shared" si="1"/>
        <v>62</v>
      </c>
      <c r="L265" s="7">
        <v>6</v>
      </c>
      <c r="M265" s="7" t="str">
        <f>IF(COUNTIF(体测成绩!$A$2:$A$530,$F265&amp;"")=0,"",IF(VLOOKUP($F265&amp;"",体测成绩!$A$2:$B$530,2,FALSE)="免测",80,VLOOKUP($F265&amp;"",体测成绩!$A$2:$B$530,2,FALSE)))</f>
        <v>81.0</v>
      </c>
      <c r="N265" s="7" t="str">
        <f>IF(OR(IFERROR(VALUE(M265)&lt;80,FALSE),COUNTIF(缓考名单!$A$2:$A$49,$F265&amp;"")&gt;0,COUNTIF(缓考名单!$B$2:$B$49,#REF!)&gt;0,IFERROR(VLOOKUP($F265&amp;"",学年成绩!$A$2:$B$462,2,FALSE)&lt;&gt;"100%",FALSE)),"是","")</f>
        <v/>
      </c>
      <c r="O265" s="5" t="s">
        <v>149</v>
      </c>
      <c r="P265" s="8" t="s">
        <v>174</v>
      </c>
    </row>
    <row r="266" ht="35" customHeight="1" spans="1:16">
      <c r="A266" s="7">
        <f>ROW(A63)</f>
        <v>63</v>
      </c>
      <c r="B266" s="7">
        <v>2025</v>
      </c>
      <c r="C266" s="3" t="s">
        <v>16</v>
      </c>
      <c r="D266" s="3" t="s">
        <v>73</v>
      </c>
      <c r="E266" s="3" t="s">
        <v>175</v>
      </c>
      <c r="F266" s="11" t="s">
        <v>176</v>
      </c>
      <c r="G266" s="3" t="s">
        <v>20</v>
      </c>
      <c r="H266" s="7">
        <v>4.55</v>
      </c>
      <c r="I266" s="7">
        <v>1</v>
      </c>
      <c r="J266" s="7">
        <v>83.81</v>
      </c>
      <c r="K266" s="7">
        <f t="shared" si="1"/>
        <v>63</v>
      </c>
      <c r="L266" s="7">
        <v>5</v>
      </c>
      <c r="M266" s="7" t="str">
        <f>IF(COUNTIF(体测成绩!$A$2:$A$530,$F266&amp;"")=0,"",IF(VLOOKUP($F266&amp;"",体测成绩!$A$2:$B$530,2,FALSE)="免测",80,VLOOKUP($F266&amp;"",体测成绩!$A$2:$B$530,2,FALSE)))</f>
        <v>72.2</v>
      </c>
      <c r="N266" s="7" t="str">
        <f>IF(OR(IFERROR(VALUE(M266)&lt;80,FALSE),COUNTIF(缓考名单!$A$2:$A$49,$F266&amp;"")&gt;0,COUNTIF(缓考名单!$B$2:$B$49,#REF!)&gt;0,IFERROR(VLOOKUP($F266&amp;"",学年成绩!$A$2:$B$462,2,FALSE)&lt;&gt;"100%",FALSE)),"是","")</f>
        <v>是</v>
      </c>
      <c r="O266" s="7"/>
      <c r="P266" s="8" t="s">
        <v>177</v>
      </c>
    </row>
    <row r="267" ht="35" customHeight="1" spans="1:16">
      <c r="A267" s="7">
        <v>64</v>
      </c>
      <c r="B267" s="7">
        <v>2025</v>
      </c>
      <c r="C267" s="3" t="s">
        <v>16</v>
      </c>
      <c r="D267" s="3" t="s">
        <v>17</v>
      </c>
      <c r="E267" s="3" t="s">
        <v>57</v>
      </c>
      <c r="F267" s="11" t="s">
        <v>178</v>
      </c>
      <c r="G267" s="3" t="s">
        <v>20</v>
      </c>
      <c r="H267" s="7">
        <v>4.33</v>
      </c>
      <c r="I267" s="7">
        <v>10</v>
      </c>
      <c r="J267" s="7">
        <v>83.75</v>
      </c>
      <c r="K267" s="7">
        <f t="shared" si="1"/>
        <v>64</v>
      </c>
      <c r="L267" s="7">
        <v>13</v>
      </c>
      <c r="M267" s="7" t="str">
        <f>IF(COUNTIF(体测成绩!$A$2:$A$530,$F267&amp;"")=0,"",IF(VLOOKUP($F267&amp;"",体测成绩!$A$2:$B$530,2,FALSE)="免测",80,VLOOKUP($F267&amp;"",体测成绩!$A$2:$B$530,2,FALSE)))</f>
        <v>73.6</v>
      </c>
      <c r="N267" s="7" t="str">
        <f>IF(OR(IFERROR(VALUE(M267)&lt;80,FALSE),COUNTIF(缓考名单!$A$2:$A$49,$F267&amp;"")&gt;0,COUNTIF(缓考名单!$B$2:$B$49,#REF!)&gt;0,IFERROR(VLOOKUP($F267&amp;"",学年成绩!$A$2:$B$462,2,FALSE)&lt;&gt;"100%",FALSE)),"是","")</f>
        <v>是</v>
      </c>
      <c r="O267" s="7"/>
      <c r="P267" s="8" t="s">
        <v>179</v>
      </c>
    </row>
    <row r="268" ht="35" customHeight="1" spans="1:16">
      <c r="A268" s="7">
        <f t="shared" ref="A268:A277" si="5">ROW(A65)</f>
        <v>65</v>
      </c>
      <c r="B268" s="7">
        <v>2025</v>
      </c>
      <c r="C268" s="3" t="s">
        <v>16</v>
      </c>
      <c r="D268" s="3" t="s">
        <v>26</v>
      </c>
      <c r="E268" s="3" t="s">
        <v>27</v>
      </c>
      <c r="F268" s="11" t="s">
        <v>180</v>
      </c>
      <c r="G268" s="3" t="s">
        <v>20</v>
      </c>
      <c r="H268" s="7">
        <v>4.3</v>
      </c>
      <c r="I268" s="7">
        <v>12</v>
      </c>
      <c r="J268" s="7">
        <v>83.53</v>
      </c>
      <c r="K268" s="7">
        <f t="shared" ref="K268:K305" si="6">ROW()-203</f>
        <v>65</v>
      </c>
      <c r="L268" s="7">
        <v>11</v>
      </c>
      <c r="M268" s="9" t="str">
        <f>IF(COUNTIF(体测成绩!$A$2:$A$530,$F268&amp;"")=0,"",IF(VLOOKUP($F268&amp;"",体测成绩!$A$2:$B$530,2,FALSE)="免测",80,VLOOKUP($F268&amp;"",体测成绩!$A$2:$B$530,2,FALSE)))</f>
        <v>80.3</v>
      </c>
      <c r="N268" s="7" t="str">
        <f>IF(OR(IFERROR(VALUE(M268)&lt;80,FALSE),COUNTIF(缓考名单!$A$2:$A$49,$F268&amp;"")&gt;0,COUNTIF(缓考名单!$B$2:$B$49,#REF!)&gt;0,IFERROR(VLOOKUP($F268&amp;"",学年成绩!$A$2:$B$462,2,FALSE)&lt;&gt;"100%",FALSE)),"是","")</f>
        <v/>
      </c>
      <c r="O268" s="5" t="s">
        <v>149</v>
      </c>
      <c r="P268" s="8" t="s">
        <v>181</v>
      </c>
    </row>
    <row r="269" ht="35" customHeight="1" spans="1:16">
      <c r="A269" s="7">
        <f t="shared" si="5"/>
        <v>66</v>
      </c>
      <c r="B269" s="7">
        <v>2025</v>
      </c>
      <c r="C269" s="3" t="s">
        <v>16</v>
      </c>
      <c r="D269" s="3" t="s">
        <v>40</v>
      </c>
      <c r="E269" s="3" t="s">
        <v>41</v>
      </c>
      <c r="F269" s="11" t="s">
        <v>182</v>
      </c>
      <c r="G269" s="3" t="s">
        <v>20</v>
      </c>
      <c r="H269" s="7">
        <v>3.99</v>
      </c>
      <c r="I269" s="7">
        <v>8</v>
      </c>
      <c r="J269" s="7">
        <v>83.39</v>
      </c>
      <c r="K269" s="7">
        <f t="shared" si="6"/>
        <v>66</v>
      </c>
      <c r="L269" s="7">
        <v>6</v>
      </c>
      <c r="M269" s="7" t="str">
        <f>IF(COUNTIF(体测成绩!$A$2:$A$530,$F269&amp;"")=0,"",IF(VLOOKUP($F269&amp;"",体测成绩!$A$2:$B$530,2,FALSE)="免测",80,VLOOKUP($F269&amp;"",体测成绩!$A$2:$B$530,2,FALSE)))</f>
        <v>83.2</v>
      </c>
      <c r="N269" s="7" t="str">
        <f>IF(OR(IFERROR(VALUE(M269)&lt;80,FALSE),COUNTIF(缓考名单!$A$2:$A$49,$F269&amp;"")&gt;0,COUNTIF(缓考名单!$B$2:$B$49,#REF!)&gt;0,IFERROR(VLOOKUP($F269&amp;"",学年成绩!$A$2:$B$462,2,FALSE)&lt;&gt;"100%",FALSE)),"是","")</f>
        <v/>
      </c>
      <c r="O269" s="5" t="s">
        <v>149</v>
      </c>
      <c r="P269" s="8" t="s">
        <v>183</v>
      </c>
    </row>
    <row r="270" ht="35" customHeight="1" spans="1:16">
      <c r="A270" s="7">
        <f t="shared" si="5"/>
        <v>67</v>
      </c>
      <c r="B270" s="7">
        <v>2025</v>
      </c>
      <c r="C270" s="3" t="s">
        <v>16</v>
      </c>
      <c r="D270" s="3" t="s">
        <v>26</v>
      </c>
      <c r="E270" s="3" t="s">
        <v>27</v>
      </c>
      <c r="F270" s="11" t="s">
        <v>184</v>
      </c>
      <c r="G270" s="3" t="s">
        <v>20</v>
      </c>
      <c r="H270" s="7">
        <v>4.36</v>
      </c>
      <c r="I270" s="7">
        <v>10</v>
      </c>
      <c r="J270" s="7">
        <v>83.14</v>
      </c>
      <c r="K270" s="7">
        <f t="shared" si="6"/>
        <v>67</v>
      </c>
      <c r="L270" s="7">
        <v>12</v>
      </c>
      <c r="M270" s="7" t="str">
        <f>IF(COUNTIF(体测成绩!$A$2:$A$530,$F270&amp;"")=0,"",IF(VLOOKUP($F270&amp;"",体测成绩!$A$2:$B$530,2,FALSE)="免测",80,VLOOKUP($F270&amp;"",体测成绩!$A$2:$B$530,2,FALSE)))</f>
        <v>84.3</v>
      </c>
      <c r="N270" s="7" t="str">
        <f>IF(OR(IFERROR(VALUE(M270)&lt;80,FALSE),COUNTIF(缓考名单!$A$2:$A$49,$F270&amp;"")&gt;0,COUNTIF(缓考名单!$B$2:$B$49,#REF!)&gt;0,IFERROR(VLOOKUP($F270&amp;"",学年成绩!$A$2:$B$462,2,FALSE)&lt;&gt;"100%",FALSE)),"是","")</f>
        <v/>
      </c>
      <c r="O270" s="5" t="s">
        <v>149</v>
      </c>
      <c r="P270" s="8" t="s">
        <v>185</v>
      </c>
    </row>
    <row r="271" ht="35" customHeight="1" spans="1:16">
      <c r="A271" s="7">
        <f t="shared" si="5"/>
        <v>68</v>
      </c>
      <c r="B271" s="7">
        <v>2025</v>
      </c>
      <c r="C271" s="3" t="s">
        <v>16</v>
      </c>
      <c r="D271" s="3" t="s">
        <v>46</v>
      </c>
      <c r="E271" s="3" t="s">
        <v>89</v>
      </c>
      <c r="F271" s="11" t="s">
        <v>186</v>
      </c>
      <c r="G271" s="3" t="s">
        <v>20</v>
      </c>
      <c r="H271" s="7">
        <v>4.44</v>
      </c>
      <c r="I271" s="7">
        <v>7</v>
      </c>
      <c r="J271" s="7">
        <v>83.01</v>
      </c>
      <c r="K271" s="7">
        <f t="shared" si="6"/>
        <v>68</v>
      </c>
      <c r="L271" s="7">
        <v>14</v>
      </c>
      <c r="M271" s="7" t="str">
        <f>IF(COUNTIF(体测成绩!$A$2:$A$530,$F271&amp;"")=0,"",IF(VLOOKUP($F271&amp;"",体测成绩!$A$2:$B$530,2,FALSE)="免测",80,VLOOKUP($F271&amp;"",体测成绩!$A$2:$B$530,2,FALSE)))</f>
        <v>83.5</v>
      </c>
      <c r="N271" s="7" t="str">
        <f>IF(OR(IFERROR(VALUE(M271)&lt;80,FALSE),COUNTIF(缓考名单!$A$2:$A$49,$F271&amp;"")&gt;0,COUNTIF(缓考名单!$B$2:$B$49,#REF!)&gt;0,IFERROR(VLOOKUP($F271&amp;"",学年成绩!$A$2:$B$462,2,FALSE)&lt;&gt;"100%",FALSE)),"是","")</f>
        <v/>
      </c>
      <c r="O271" s="5" t="s">
        <v>149</v>
      </c>
      <c r="P271" s="8" t="s">
        <v>187</v>
      </c>
    </row>
    <row r="272" ht="35" customHeight="1" spans="1:16">
      <c r="A272" s="7">
        <f t="shared" si="5"/>
        <v>69</v>
      </c>
      <c r="B272" s="7">
        <v>2025</v>
      </c>
      <c r="C272" s="3" t="s">
        <v>16</v>
      </c>
      <c r="D272" s="3" t="s">
        <v>40</v>
      </c>
      <c r="E272" s="3" t="s">
        <v>41</v>
      </c>
      <c r="F272" s="11" t="s">
        <v>188</v>
      </c>
      <c r="G272" s="3" t="s">
        <v>19</v>
      </c>
      <c r="H272" s="7">
        <v>4.45</v>
      </c>
      <c r="I272" s="7">
        <v>1</v>
      </c>
      <c r="J272" s="7">
        <v>82.75</v>
      </c>
      <c r="K272" s="7">
        <f t="shared" si="6"/>
        <v>69</v>
      </c>
      <c r="L272" s="7">
        <v>7</v>
      </c>
      <c r="M272" s="7" t="str">
        <f>IF(COUNTIF(体测成绩!$A$2:$A$530,$F272&amp;"")=0,"",IF(VLOOKUP($F272&amp;"",体测成绩!$A$2:$B$530,2,FALSE)="免测",80,VLOOKUP($F272&amp;"",体测成绩!$A$2:$B$530,2,FALSE)))</f>
        <v>83.9</v>
      </c>
      <c r="N272" s="7" t="str">
        <f>IF(OR(IFERROR(VALUE(M272)&lt;80,FALSE),COUNTIF(缓考名单!$A$2:$A$49,$F272&amp;"")&gt;0,COUNTIF(缓考名单!$B$2:$B$49,#REF!)&gt;0,IFERROR(VLOOKUP($F272&amp;"",学年成绩!$A$2:$B$462,2,FALSE)&lt;&gt;"100%",FALSE)),"是","")</f>
        <v/>
      </c>
      <c r="O272" s="5" t="s">
        <v>149</v>
      </c>
      <c r="P272" s="8" t="s">
        <v>189</v>
      </c>
    </row>
    <row r="273" ht="35" customHeight="1" spans="1:16">
      <c r="A273" s="7">
        <f t="shared" si="5"/>
        <v>70</v>
      </c>
      <c r="B273" s="7">
        <v>2025</v>
      </c>
      <c r="C273" s="3" t="s">
        <v>16</v>
      </c>
      <c r="D273" s="3" t="s">
        <v>46</v>
      </c>
      <c r="E273" s="3" t="s">
        <v>94</v>
      </c>
      <c r="F273" s="11" t="s">
        <v>190</v>
      </c>
      <c r="G273" s="3" t="s">
        <v>19</v>
      </c>
      <c r="H273" s="7">
        <v>4.43</v>
      </c>
      <c r="I273" s="7">
        <v>9</v>
      </c>
      <c r="J273" s="7">
        <v>82.75</v>
      </c>
      <c r="K273" s="7">
        <f t="shared" si="6"/>
        <v>70</v>
      </c>
      <c r="L273" s="7">
        <v>15</v>
      </c>
      <c r="M273" s="7" t="str">
        <f>IF(COUNTIF(体测成绩!$A$2:$A$530,$F273&amp;"")=0,"",IF(VLOOKUP($F273&amp;"",体测成绩!$A$2:$B$530,2,FALSE)="免测",80,VLOOKUP($F273&amp;"",体测成绩!$A$2:$B$530,2,FALSE)))</f>
        <v>63.9</v>
      </c>
      <c r="N273" s="7" t="str">
        <f>IF(OR(IFERROR(VALUE(M273)&lt;80,FALSE),COUNTIF(缓考名单!$A$2:$A$49,$F273&amp;"")&gt;0,COUNTIF(缓考名单!$B$2:$B$49,#REF!)&gt;0,IFERROR(VLOOKUP($F273&amp;"",学年成绩!$A$2:$B$462,2,FALSE)&lt;&gt;"100%",FALSE)),"是","")</f>
        <v>是</v>
      </c>
      <c r="O273" s="7"/>
      <c r="P273" s="8" t="s">
        <v>191</v>
      </c>
    </row>
    <row r="274" ht="35" customHeight="1" spans="1:16">
      <c r="A274" s="7">
        <f t="shared" si="5"/>
        <v>71</v>
      </c>
      <c r="B274" s="7">
        <v>2025</v>
      </c>
      <c r="C274" s="3" t="s">
        <v>16</v>
      </c>
      <c r="D274" s="3" t="s">
        <v>73</v>
      </c>
      <c r="E274" s="3" t="s">
        <v>108</v>
      </c>
      <c r="F274" s="11" t="s">
        <v>192</v>
      </c>
      <c r="G274" s="3" t="s">
        <v>19</v>
      </c>
      <c r="H274" s="7">
        <v>4.21</v>
      </c>
      <c r="I274" s="7">
        <v>11</v>
      </c>
      <c r="J274" s="7">
        <v>82.65</v>
      </c>
      <c r="K274" s="7">
        <f t="shared" si="6"/>
        <v>71</v>
      </c>
      <c r="L274" s="7">
        <v>6</v>
      </c>
      <c r="M274" s="9">
        <v>100</v>
      </c>
      <c r="N274" s="7" t="str">
        <f>IF(OR(IFERROR(VALUE(M274)&lt;80,FALSE),COUNTIF(缓考名单!$A$2:$A$49,$F274&amp;"")&gt;0,COUNTIF(缓考名单!$B$2:$B$49,#REF!)&gt;0,IFERROR(VLOOKUP($F274&amp;"",学年成绩!$A$2:$B$462,2,FALSE)&lt;&gt;"100%",FALSE)),"是","")</f>
        <v/>
      </c>
      <c r="O274" s="5" t="s">
        <v>149</v>
      </c>
      <c r="P274" s="8" t="s">
        <v>193</v>
      </c>
    </row>
    <row r="275" ht="35" customHeight="1" spans="1:16">
      <c r="A275" s="7">
        <f t="shared" si="5"/>
        <v>72</v>
      </c>
      <c r="B275" s="7">
        <v>2025</v>
      </c>
      <c r="C275" s="3" t="s">
        <v>16</v>
      </c>
      <c r="D275" s="3" t="s">
        <v>17</v>
      </c>
      <c r="E275" s="3" t="s">
        <v>35</v>
      </c>
      <c r="F275" s="11" t="s">
        <v>194</v>
      </c>
      <c r="G275" s="3" t="s">
        <v>20</v>
      </c>
      <c r="H275" s="7">
        <v>4.15</v>
      </c>
      <c r="I275" s="7">
        <v>14</v>
      </c>
      <c r="J275" s="7">
        <v>82.56</v>
      </c>
      <c r="K275" s="7">
        <f t="shared" si="6"/>
        <v>72</v>
      </c>
      <c r="L275" s="7">
        <v>14</v>
      </c>
      <c r="M275" s="7" t="str">
        <f>IF(COUNTIF(体测成绩!$A$2:$A$530,$F275&amp;"")=0,"",IF(VLOOKUP($F275&amp;"",体测成绩!$A$2:$B$530,2,FALSE)="免测",80,VLOOKUP($F275&amp;"",体测成绩!$A$2:$B$530,2,FALSE)))</f>
        <v>80.7</v>
      </c>
      <c r="N275" s="7" t="str">
        <f>IF(OR(IFERROR(VALUE(M275)&lt;80,FALSE),COUNTIF(缓考名单!$A$2:$A$49,$F275&amp;"")&gt;0,COUNTIF(缓考名单!$B$2:$B$49,#REF!)&gt;0,IFERROR(VLOOKUP($F275&amp;"",学年成绩!$A$2:$B$462,2,FALSE)&lt;&gt;"100%",FALSE)),"是","")</f>
        <v/>
      </c>
      <c r="O275" s="5" t="s">
        <v>149</v>
      </c>
      <c r="P275" s="8" t="s">
        <v>195</v>
      </c>
    </row>
    <row r="276" ht="35" customHeight="1" spans="1:16">
      <c r="A276" s="7">
        <f t="shared" si="5"/>
        <v>73</v>
      </c>
      <c r="B276" s="7">
        <v>2025</v>
      </c>
      <c r="C276" s="3" t="s">
        <v>16</v>
      </c>
      <c r="D276" s="3" t="s">
        <v>31</v>
      </c>
      <c r="E276" s="3" t="s">
        <v>32</v>
      </c>
      <c r="F276" s="11" t="s">
        <v>196</v>
      </c>
      <c r="G276" s="3" t="s">
        <v>19</v>
      </c>
      <c r="H276" s="7">
        <v>4.11</v>
      </c>
      <c r="I276" s="7">
        <v>6</v>
      </c>
      <c r="J276" s="7">
        <v>82.53</v>
      </c>
      <c r="K276" s="7">
        <f t="shared" si="6"/>
        <v>73</v>
      </c>
      <c r="L276" s="7">
        <v>3</v>
      </c>
      <c r="M276" s="7" t="str">
        <f>IF(COUNTIF(体测成绩!$A$2:$A$530,$F276&amp;"")=0,"",IF(VLOOKUP($F276&amp;"",体测成绩!$A$2:$B$530,2,FALSE)="免测",80,VLOOKUP($F276&amp;"",体测成绩!$A$2:$B$530,2,FALSE)))</f>
        <v>82.8</v>
      </c>
      <c r="N276" s="7" t="str">
        <f>IF(OR(IFERROR(VALUE(M276)&lt;80,FALSE),COUNTIF(缓考名单!$A$2:$A$49,$F276&amp;"")&gt;0,COUNTIF(缓考名单!$B$2:$B$49,#REF!)&gt;0,IFERROR(VLOOKUP($F276&amp;"",学年成绩!$A$2:$B$462,2,FALSE)&lt;&gt;"100%",FALSE)),"是","")</f>
        <v/>
      </c>
      <c r="O276" s="5" t="s">
        <v>149</v>
      </c>
      <c r="P276" s="8" t="s">
        <v>197</v>
      </c>
    </row>
    <row r="277" ht="35" customHeight="1" spans="1:16">
      <c r="A277" s="7">
        <f t="shared" si="5"/>
        <v>74</v>
      </c>
      <c r="B277" s="7">
        <v>2025</v>
      </c>
      <c r="C277" s="3" t="s">
        <v>16</v>
      </c>
      <c r="D277" s="3" t="s">
        <v>46</v>
      </c>
      <c r="E277" s="3" t="s">
        <v>94</v>
      </c>
      <c r="F277" s="11" t="s">
        <v>198</v>
      </c>
      <c r="G277" s="3" t="s">
        <v>19</v>
      </c>
      <c r="H277" s="7">
        <v>4.09</v>
      </c>
      <c r="I277" s="7">
        <v>25</v>
      </c>
      <c r="J277" s="7">
        <v>82.45</v>
      </c>
      <c r="K277" s="7">
        <f t="shared" si="6"/>
        <v>74</v>
      </c>
      <c r="L277" s="7">
        <v>16</v>
      </c>
      <c r="M277" s="7" t="str">
        <f>IF(COUNTIF(体测成绩!$A$2:$A$530,$F277&amp;"")=0,"",IF(VLOOKUP($F277&amp;"",体测成绩!$A$2:$B$530,2,FALSE)="免测",80,VLOOKUP($F277&amp;"",体测成绩!$A$2:$B$530,2,FALSE)))</f>
        <v>82.1</v>
      </c>
      <c r="N277" s="7" t="str">
        <f>IF(OR(IFERROR(VALUE(M277)&lt;80,FALSE),COUNTIF(缓考名单!$A$2:$A$49,$F277&amp;"")&gt;0,COUNTIF(缓考名单!$B$2:$B$49,#REF!)&gt;0,IFERROR(VLOOKUP($F277&amp;"",学年成绩!$A$2:$B$462,2,FALSE)&lt;&gt;"100%",FALSE)),"是","")</f>
        <v/>
      </c>
      <c r="O277" s="5" t="s">
        <v>149</v>
      </c>
      <c r="P277" s="8" t="s">
        <v>199</v>
      </c>
    </row>
    <row r="278" ht="35" customHeight="1" spans="1:16">
      <c r="A278" s="7">
        <v>75</v>
      </c>
      <c r="B278" s="7">
        <v>2025</v>
      </c>
      <c r="C278" s="3" t="s">
        <v>16</v>
      </c>
      <c r="D278" s="3" t="s">
        <v>17</v>
      </c>
      <c r="E278" s="3" t="s">
        <v>57</v>
      </c>
      <c r="F278" s="11" t="s">
        <v>200</v>
      </c>
      <c r="G278" s="3" t="s">
        <v>20</v>
      </c>
      <c r="H278" s="7">
        <v>4.28</v>
      </c>
      <c r="I278" s="7">
        <v>11</v>
      </c>
      <c r="J278" s="7">
        <v>82.41</v>
      </c>
      <c r="K278" s="7">
        <f t="shared" si="6"/>
        <v>75</v>
      </c>
      <c r="L278" s="7">
        <v>15</v>
      </c>
      <c r="M278" s="7">
        <v>83.1</v>
      </c>
      <c r="N278" s="7" t="str">
        <f>IF(OR(IFERROR(VALUE(M278)&lt;80,FALSE),COUNTIF(缓考名单!$A$2:$A$49,$F278&amp;"")&gt;0,COUNTIF(缓考名单!$B$2:$B$49,#REF!)&gt;0,IFERROR(VLOOKUP($F278&amp;"",学年成绩!$A$2:$B$462,2,FALSE)&lt;&gt;"100%",FALSE)),"是","")</f>
        <v/>
      </c>
      <c r="O278" s="5" t="s">
        <v>149</v>
      </c>
      <c r="P278" s="8" t="s">
        <v>201</v>
      </c>
    </row>
    <row r="279" ht="35" customHeight="1" spans="1:16">
      <c r="A279" s="7">
        <f t="shared" ref="A279:A293" si="7">ROW(A76)</f>
        <v>76</v>
      </c>
      <c r="B279" s="7">
        <v>2025</v>
      </c>
      <c r="C279" s="3" t="s">
        <v>16</v>
      </c>
      <c r="D279" s="3" t="s">
        <v>46</v>
      </c>
      <c r="E279" s="3" t="s">
        <v>89</v>
      </c>
      <c r="F279" s="11" t="s">
        <v>202</v>
      </c>
      <c r="G279" s="3" t="s">
        <v>19</v>
      </c>
      <c r="H279" s="7">
        <v>4.44</v>
      </c>
      <c r="I279" s="7">
        <v>8</v>
      </c>
      <c r="J279" s="7">
        <v>82.4</v>
      </c>
      <c r="K279" s="7">
        <f t="shared" si="6"/>
        <v>76</v>
      </c>
      <c r="L279" s="7">
        <v>17</v>
      </c>
      <c r="M279" s="9" t="str">
        <f>IF(COUNTIF(体测成绩!$A$2:$A$530,$F279&amp;"")=0,"",IF(VLOOKUP($F279&amp;"",体测成绩!$A$2:$B$530,2,FALSE)="免测",80,VLOOKUP($F279&amp;"",体测成绩!$A$2:$B$530,2,FALSE)))</f>
        <v>81.1</v>
      </c>
      <c r="N279" s="7" t="str">
        <f>IF(OR(IFERROR(VALUE(M279)&lt;80,FALSE),COUNTIF(缓考名单!$A$2:$A$49,$F279&amp;"")&gt;0,COUNTIF(缓考名单!$B$2:$B$49,#REF!)&gt;0,IFERROR(VLOOKUP($F279&amp;"",学年成绩!$A$2:$B$462,2,FALSE)&lt;&gt;"100%",FALSE)),"是","")</f>
        <v/>
      </c>
      <c r="O279" s="5" t="s">
        <v>149</v>
      </c>
      <c r="P279" s="8" t="s">
        <v>203</v>
      </c>
    </row>
    <row r="280" ht="35" customHeight="1" spans="1:16">
      <c r="A280" s="7">
        <f t="shared" si="7"/>
        <v>77</v>
      </c>
      <c r="B280" s="7">
        <v>2025</v>
      </c>
      <c r="C280" s="3" t="s">
        <v>16</v>
      </c>
      <c r="D280" s="3" t="s">
        <v>17</v>
      </c>
      <c r="E280" s="3" t="s">
        <v>35</v>
      </c>
      <c r="F280" s="11" t="s">
        <v>204</v>
      </c>
      <c r="G280" s="3" t="s">
        <v>20</v>
      </c>
      <c r="H280" s="7">
        <v>4.13</v>
      </c>
      <c r="I280" s="7">
        <v>17</v>
      </c>
      <c r="J280" s="7">
        <v>82.34</v>
      </c>
      <c r="K280" s="7">
        <f t="shared" si="6"/>
        <v>77</v>
      </c>
      <c r="L280" s="7">
        <v>16</v>
      </c>
      <c r="M280" s="7" t="str">
        <f>IF(COUNTIF(体测成绩!$A$2:$A$530,$F280&amp;"")=0,"",IF(VLOOKUP($F280&amp;"",体测成绩!$A$2:$B$530,2,FALSE)="免测",80,VLOOKUP($F280&amp;"",体测成绩!$A$2:$B$530,2,FALSE)))</f>
        <v>82.0</v>
      </c>
      <c r="N280" s="7" t="str">
        <f>IF(OR(IFERROR(VALUE(M280)&lt;80,FALSE),COUNTIF(缓考名单!$A$2:$A$49,$F280&amp;"")&gt;0,COUNTIF(缓考名单!$B$2:$B$49,#REF!)&gt;0,IFERROR(VLOOKUP($F280&amp;"",学年成绩!$A$2:$B$462,2,FALSE)&lt;&gt;"100%",FALSE)),"是","")</f>
        <v/>
      </c>
      <c r="O280" s="5" t="s">
        <v>149</v>
      </c>
      <c r="P280" s="8" t="s">
        <v>205</v>
      </c>
    </row>
    <row r="281" ht="35" customHeight="1" spans="1:16">
      <c r="A281" s="7">
        <f t="shared" si="7"/>
        <v>78</v>
      </c>
      <c r="B281" s="7">
        <v>2025</v>
      </c>
      <c r="C281" s="3" t="s">
        <v>16</v>
      </c>
      <c r="D281" s="3" t="s">
        <v>26</v>
      </c>
      <c r="E281" s="3" t="s">
        <v>105</v>
      </c>
      <c r="F281" s="11" t="s">
        <v>206</v>
      </c>
      <c r="G281" s="3" t="s">
        <v>19</v>
      </c>
      <c r="H281" s="7">
        <v>4.09</v>
      </c>
      <c r="I281" s="7">
        <v>20</v>
      </c>
      <c r="J281" s="7">
        <v>82.22</v>
      </c>
      <c r="K281" s="7">
        <f t="shared" si="6"/>
        <v>78</v>
      </c>
      <c r="L281" s="7">
        <v>13</v>
      </c>
      <c r="M281" s="7" t="str">
        <f>IF(COUNTIF(体测成绩!$A$2:$A$530,$F281&amp;"")=0,"",IF(VLOOKUP($F281&amp;"",体测成绩!$A$2:$B$530,2,FALSE)="免测",80,VLOOKUP($F281&amp;"",体测成绩!$A$2:$B$530,2,FALSE)))</f>
        <v>65.2</v>
      </c>
      <c r="N281" s="7" t="str">
        <f>IF(OR(IFERROR(VALUE(M281)&lt;80,FALSE),COUNTIF(缓考名单!$A$2:$A$49,$F281&amp;"")&gt;0,COUNTIF(缓考名单!$B$2:$B$49,#REF!)&gt;0,IFERROR(VLOOKUP($F281&amp;"",学年成绩!$A$2:$B$462,2,FALSE)&lt;&gt;"100%",FALSE)),"是","")</f>
        <v>是</v>
      </c>
      <c r="O281" s="7"/>
      <c r="P281" s="8" t="s">
        <v>207</v>
      </c>
    </row>
    <row r="282" ht="35" customHeight="1" spans="1:16">
      <c r="A282" s="7">
        <f t="shared" si="7"/>
        <v>79</v>
      </c>
      <c r="B282" s="7">
        <v>2025</v>
      </c>
      <c r="C282" s="3" t="s">
        <v>16</v>
      </c>
      <c r="D282" s="3" t="s">
        <v>62</v>
      </c>
      <c r="E282" s="3" t="s">
        <v>63</v>
      </c>
      <c r="F282" s="11" t="s">
        <v>208</v>
      </c>
      <c r="G282" s="3" t="s">
        <v>20</v>
      </c>
      <c r="H282" s="7">
        <v>3.96</v>
      </c>
      <c r="I282" s="7">
        <v>16</v>
      </c>
      <c r="J282" s="7">
        <v>82.19</v>
      </c>
      <c r="K282" s="7">
        <f t="shared" si="6"/>
        <v>79</v>
      </c>
      <c r="L282" s="7">
        <v>11</v>
      </c>
      <c r="M282" s="7" t="str">
        <f>IF(COUNTIF(体测成绩!$A$2:$A$530,$F282&amp;"")=0,"",IF(VLOOKUP($F282&amp;"",体测成绩!$A$2:$B$530,2,FALSE)="免测",80,VLOOKUP($F282&amp;"",体测成绩!$A$2:$B$530,2,FALSE)))</f>
        <v>64.9</v>
      </c>
      <c r="N282" s="7" t="str">
        <f>IF(OR(IFERROR(VALUE(M282)&lt;80,FALSE),COUNTIF(缓考名单!$A$2:$A$49,$F282&amp;"")&gt;0,COUNTIF(缓考名单!$B$2:$B$49,#REF!)&gt;0,IFERROR(VLOOKUP($F282&amp;"",学年成绩!$A$2:$B$462,2,FALSE)&lt;&gt;"100%",FALSE)),"是","")</f>
        <v>是</v>
      </c>
      <c r="O282" s="7"/>
      <c r="P282" s="8" t="s">
        <v>209</v>
      </c>
    </row>
    <row r="283" ht="35" customHeight="1" spans="1:16">
      <c r="A283" s="7">
        <f t="shared" si="7"/>
        <v>80</v>
      </c>
      <c r="B283" s="7">
        <v>2025</v>
      </c>
      <c r="C283" s="3" t="s">
        <v>16</v>
      </c>
      <c r="D283" s="3" t="s">
        <v>73</v>
      </c>
      <c r="E283" s="3" t="s">
        <v>175</v>
      </c>
      <c r="F283" s="11" t="s">
        <v>210</v>
      </c>
      <c r="G283" s="3" t="s">
        <v>20</v>
      </c>
      <c r="H283" s="7">
        <v>4.26</v>
      </c>
      <c r="I283" s="7">
        <v>6</v>
      </c>
      <c r="J283" s="7">
        <v>82.11</v>
      </c>
      <c r="K283" s="7">
        <f t="shared" si="6"/>
        <v>80</v>
      </c>
      <c r="L283" s="7">
        <v>8</v>
      </c>
      <c r="M283" s="7" t="str">
        <f>IF(COUNTIF(体测成绩!$A$2:$A$530,$F283&amp;"")=0,"",IF(VLOOKUP($F283&amp;"",体测成绩!$A$2:$B$530,2,FALSE)="免测",80,VLOOKUP($F283&amp;"",体测成绩!$A$2:$B$530,2,FALSE)))</f>
        <v>82.6</v>
      </c>
      <c r="N283" s="7" t="str">
        <f>IF(OR(IFERROR(VALUE(M283)&lt;80,FALSE),COUNTIF(缓考名单!$A$2:$A$49,$F283&amp;"")&gt;0,COUNTIF(缓考名单!$B$2:$B$49,#REF!)&gt;0,IFERROR(VLOOKUP($F283&amp;"",学年成绩!$A$2:$B$462,2,FALSE)&lt;&gt;"100%",FALSE)),"是","")</f>
        <v/>
      </c>
      <c r="O283" s="5" t="s">
        <v>149</v>
      </c>
      <c r="P283" s="8" t="s">
        <v>211</v>
      </c>
    </row>
    <row r="284" ht="35" customHeight="1" spans="1:16">
      <c r="A284" s="7">
        <f t="shared" si="7"/>
        <v>81</v>
      </c>
      <c r="B284" s="7">
        <v>2025</v>
      </c>
      <c r="C284" s="3" t="s">
        <v>16</v>
      </c>
      <c r="D284" s="3" t="s">
        <v>99</v>
      </c>
      <c r="E284" s="3" t="s">
        <v>119</v>
      </c>
      <c r="F284" s="11" t="s">
        <v>212</v>
      </c>
      <c r="G284" s="3" t="s">
        <v>20</v>
      </c>
      <c r="H284" s="7">
        <v>4.43</v>
      </c>
      <c r="I284" s="7">
        <v>3</v>
      </c>
      <c r="J284" s="7">
        <v>82.1</v>
      </c>
      <c r="K284" s="7">
        <f t="shared" si="6"/>
        <v>81</v>
      </c>
      <c r="L284" s="7">
        <v>7</v>
      </c>
      <c r="M284" s="9" t="str">
        <f>IF(COUNTIF(体测成绩!$A$2:$A$530,$F284&amp;"")=0,"",IF(VLOOKUP($F284&amp;"",体测成绩!$A$2:$B$530,2,FALSE)="免测",80,VLOOKUP($F284&amp;"",体测成绩!$A$2:$B$530,2,FALSE)))</f>
        <v>85.4</v>
      </c>
      <c r="N284" s="7" t="str">
        <f>IF(OR(IFERROR(VALUE(M284)&lt;80,FALSE),COUNTIF(缓考名单!$A$2:$A$49,$F284&amp;"")&gt;0,COUNTIF(缓考名单!$B$2:$B$49,#REF!)&gt;0,IFERROR(VLOOKUP($F284&amp;"",学年成绩!$A$2:$B$462,2,FALSE)&lt;&gt;"100%",FALSE)),"是","")</f>
        <v/>
      </c>
      <c r="O284" s="5" t="s">
        <v>149</v>
      </c>
      <c r="P284" s="8" t="s">
        <v>213</v>
      </c>
    </row>
    <row r="285" ht="35" customHeight="1" spans="1:16">
      <c r="A285" s="7">
        <f t="shared" si="7"/>
        <v>82</v>
      </c>
      <c r="B285" s="7">
        <v>2025</v>
      </c>
      <c r="C285" s="3" t="s">
        <v>16</v>
      </c>
      <c r="D285" s="3" t="s">
        <v>26</v>
      </c>
      <c r="E285" s="3" t="s">
        <v>54</v>
      </c>
      <c r="F285" s="11" t="s">
        <v>214</v>
      </c>
      <c r="G285" s="3" t="s">
        <v>20</v>
      </c>
      <c r="H285" s="7">
        <v>4.28</v>
      </c>
      <c r="I285" s="7">
        <v>13</v>
      </c>
      <c r="J285" s="7">
        <v>82.08</v>
      </c>
      <c r="K285" s="7">
        <f t="shared" si="6"/>
        <v>82</v>
      </c>
      <c r="L285" s="7">
        <v>14</v>
      </c>
      <c r="M285" s="7" t="str">
        <f>IF(COUNTIF(体测成绩!$A$2:$A$530,$F285&amp;"")=0,"",IF(VLOOKUP($F285&amp;"",体测成绩!$A$2:$B$530,2,FALSE)="免测",80,VLOOKUP($F285&amp;"",体测成绩!$A$2:$B$530,2,FALSE)))</f>
        <v>86.9</v>
      </c>
      <c r="N285" s="7" t="str">
        <f>IF(OR(IFERROR(VALUE(M285)&lt;80,FALSE),COUNTIF(缓考名单!$A$2:$A$49,$F285&amp;"")&gt;0,COUNTIF(缓考名单!$B$2:$B$49,#REF!)&gt;0,IFERROR(VLOOKUP($F285&amp;"",学年成绩!$A$2:$B$462,2,FALSE)&lt;&gt;"100%",FALSE)),"是","")</f>
        <v/>
      </c>
      <c r="O285" s="5" t="s">
        <v>149</v>
      </c>
      <c r="P285" s="8" t="s">
        <v>215</v>
      </c>
    </row>
    <row r="286" ht="35" customHeight="1" spans="1:16">
      <c r="A286" s="7">
        <f t="shared" si="7"/>
        <v>83</v>
      </c>
      <c r="B286" s="7">
        <v>2025</v>
      </c>
      <c r="C286" s="3" t="s">
        <v>16</v>
      </c>
      <c r="D286" s="3" t="s">
        <v>40</v>
      </c>
      <c r="E286" s="3" t="s">
        <v>41</v>
      </c>
      <c r="F286" s="11" t="s">
        <v>216</v>
      </c>
      <c r="G286" s="3" t="s">
        <v>20</v>
      </c>
      <c r="H286" s="7">
        <v>3.77</v>
      </c>
      <c r="I286" s="7">
        <v>15</v>
      </c>
      <c r="J286" s="7">
        <v>81.97</v>
      </c>
      <c r="K286" s="7">
        <f t="shared" si="6"/>
        <v>83</v>
      </c>
      <c r="L286" s="7">
        <v>8</v>
      </c>
      <c r="M286" s="9">
        <v>84</v>
      </c>
      <c r="N286" s="7" t="str">
        <f>IF(OR(IFERROR(VALUE(M286)&lt;80,FALSE),COUNTIF(缓考名单!$A$2:$A$49,$F286&amp;"")&gt;0,COUNTIF(缓考名单!$B$2:$B$49,#REF!)&gt;0,IFERROR(VLOOKUP($F286&amp;"",学年成绩!$A$2:$B$462,2,FALSE)&lt;&gt;"100%",FALSE)),"是","")</f>
        <v/>
      </c>
      <c r="O286" s="5" t="s">
        <v>149</v>
      </c>
      <c r="P286" s="8" t="s">
        <v>217</v>
      </c>
    </row>
    <row r="287" ht="35" customHeight="1" spans="1:16">
      <c r="A287" s="7">
        <f t="shared" si="7"/>
        <v>84</v>
      </c>
      <c r="B287" s="7">
        <v>2025</v>
      </c>
      <c r="C287" s="3" t="s">
        <v>16</v>
      </c>
      <c r="D287" s="3" t="s">
        <v>26</v>
      </c>
      <c r="E287" s="3" t="s">
        <v>54</v>
      </c>
      <c r="F287" s="11" t="s">
        <v>218</v>
      </c>
      <c r="G287" s="3" t="s">
        <v>20</v>
      </c>
      <c r="H287" s="7">
        <v>3.99</v>
      </c>
      <c r="I287" s="7">
        <v>24</v>
      </c>
      <c r="J287" s="7">
        <v>81.93</v>
      </c>
      <c r="K287" s="7">
        <f t="shared" si="6"/>
        <v>84</v>
      </c>
      <c r="L287" s="7">
        <v>15</v>
      </c>
      <c r="M287" s="7" t="str">
        <f>IF(COUNTIF(体测成绩!$A$2:$A$530,$F287&amp;"")=0,"",IF(VLOOKUP($F287&amp;"",体测成绩!$A$2:$B$530,2,FALSE)="免测",80,VLOOKUP($F287&amp;"",体测成绩!$A$2:$B$530,2,FALSE)))</f>
        <v>74.3</v>
      </c>
      <c r="N287" s="7" t="str">
        <f>IF(OR(IFERROR(VALUE(M287)&lt;80,FALSE),COUNTIF(缓考名单!$A$2:$A$49,$F287&amp;"")&gt;0,COUNTIF(缓考名单!$B$2:$B$49,#REF!)&gt;0,IFERROR(VLOOKUP($F287&amp;"",学年成绩!$A$2:$B$462,2,FALSE)&lt;&gt;"100%",FALSE)),"是","")</f>
        <v>是</v>
      </c>
      <c r="O287" s="7"/>
      <c r="P287" s="8" t="s">
        <v>219</v>
      </c>
    </row>
    <row r="288" ht="35" customHeight="1" spans="1:16">
      <c r="A288" s="7">
        <f t="shared" si="7"/>
        <v>85</v>
      </c>
      <c r="B288" s="7">
        <v>2025</v>
      </c>
      <c r="C288" s="3" t="s">
        <v>16</v>
      </c>
      <c r="D288" s="3" t="s">
        <v>31</v>
      </c>
      <c r="E288" s="3" t="s">
        <v>32</v>
      </c>
      <c r="F288" s="11" t="s">
        <v>220</v>
      </c>
      <c r="G288" s="3" t="s">
        <v>19</v>
      </c>
      <c r="H288" s="7">
        <v>4.04</v>
      </c>
      <c r="I288" s="7">
        <v>8</v>
      </c>
      <c r="J288" s="7">
        <v>81.8</v>
      </c>
      <c r="K288" s="7">
        <f t="shared" si="6"/>
        <v>85</v>
      </c>
      <c r="L288" s="7">
        <v>4</v>
      </c>
      <c r="M288" s="7" t="str">
        <f>IF(COUNTIF(体测成绩!$A$2:$A$530,$F288&amp;"")=0,"",IF(VLOOKUP($F288&amp;"",体测成绩!$A$2:$B$530,2,FALSE)="免测",80,VLOOKUP($F288&amp;"",体测成绩!$A$2:$B$530,2,FALSE)))</f>
        <v>83.2</v>
      </c>
      <c r="N288" s="7" t="str">
        <f>IF(OR(IFERROR(VALUE(M288)&lt;80,FALSE),COUNTIF(缓考名单!$A$2:$A$49,$F288&amp;"")&gt;0,COUNTIF(缓考名单!$B$2:$B$49,#REF!)&gt;0,IFERROR(VLOOKUP($F288&amp;"",学年成绩!$A$2:$B$462,2,FALSE)&lt;&gt;"100%",FALSE)),"是","")</f>
        <v/>
      </c>
      <c r="O288" s="5" t="s">
        <v>149</v>
      </c>
      <c r="P288" s="8" t="s">
        <v>221</v>
      </c>
    </row>
    <row r="289" ht="35" customHeight="1" spans="1:16">
      <c r="A289" s="7">
        <f t="shared" si="7"/>
        <v>86</v>
      </c>
      <c r="B289" s="7">
        <v>2025</v>
      </c>
      <c r="C289" s="3" t="s">
        <v>16</v>
      </c>
      <c r="D289" s="3" t="s">
        <v>99</v>
      </c>
      <c r="E289" s="3" t="s">
        <v>119</v>
      </c>
      <c r="F289" s="11" t="s">
        <v>222</v>
      </c>
      <c r="G289" s="3" t="s">
        <v>19</v>
      </c>
      <c r="H289" s="7">
        <v>4.06</v>
      </c>
      <c r="I289" s="7">
        <v>19</v>
      </c>
      <c r="J289" s="7">
        <v>81.54</v>
      </c>
      <c r="K289" s="7">
        <f t="shared" si="6"/>
        <v>86</v>
      </c>
      <c r="L289" s="7">
        <v>8</v>
      </c>
      <c r="M289" s="7" t="str">
        <f>IF(COUNTIF(体测成绩!$A$2:$A$530,$F289&amp;"")=0,"",IF(VLOOKUP($F289&amp;"",体测成绩!$A$2:$B$530,2,FALSE)="免测",80,VLOOKUP($F289&amp;"",体测成绩!$A$2:$B$530,2,FALSE)))</f>
        <v>72.4</v>
      </c>
      <c r="N289" s="7" t="str">
        <f>IF(OR(IFERROR(VALUE(M289)&lt;80,FALSE),COUNTIF(缓考名单!$A$2:$A$49,$F289&amp;"")&gt;0,COUNTIF(缓考名单!$B$2:$B$49,#REF!)&gt;0,IFERROR(VLOOKUP($F289&amp;"",学年成绩!$A$2:$B$462,2,FALSE)&lt;&gt;"100%",FALSE)),"是","")</f>
        <v>是</v>
      </c>
      <c r="O289" s="7"/>
      <c r="P289" s="8" t="s">
        <v>223</v>
      </c>
    </row>
    <row r="290" ht="35" customHeight="1" spans="1:16">
      <c r="A290" s="7">
        <f t="shared" si="7"/>
        <v>87</v>
      </c>
      <c r="B290" s="7">
        <v>2025</v>
      </c>
      <c r="C290" s="3" t="s">
        <v>16</v>
      </c>
      <c r="D290" s="3" t="s">
        <v>73</v>
      </c>
      <c r="E290" s="3" t="s">
        <v>74</v>
      </c>
      <c r="F290" s="11" t="s">
        <v>224</v>
      </c>
      <c r="G290" s="3" t="s">
        <v>20</v>
      </c>
      <c r="H290" s="7">
        <v>4.22</v>
      </c>
      <c r="I290" s="7">
        <v>8</v>
      </c>
      <c r="J290" s="7">
        <v>81.35</v>
      </c>
      <c r="K290" s="7">
        <f t="shared" si="6"/>
        <v>87</v>
      </c>
      <c r="L290" s="7">
        <v>9</v>
      </c>
      <c r="M290" s="7" t="str">
        <f>IF(COUNTIF(体测成绩!$A$2:$A$530,$F290&amp;"")=0,"",IF(VLOOKUP($F290&amp;"",体测成绩!$A$2:$B$530,2,FALSE)="免测",80,VLOOKUP($F290&amp;"",体测成绩!$A$2:$B$530,2,FALSE)))</f>
        <v>77.4</v>
      </c>
      <c r="N290" s="7" t="str">
        <f>IF(OR(IFERROR(VALUE(M290)&lt;80,FALSE),COUNTIF(缓考名单!$A$2:$A$49,$F290&amp;"")&gt;0,COUNTIF(缓考名单!$B$2:$B$49,#REF!)&gt;0,IFERROR(VLOOKUP($F290&amp;"",学年成绩!$A$2:$B$462,2,FALSE)&lt;&gt;"100%",FALSE)),"是","")</f>
        <v>是</v>
      </c>
      <c r="O290" s="7"/>
      <c r="P290" s="8" t="s">
        <v>225</v>
      </c>
    </row>
    <row r="291" ht="35" customHeight="1" spans="1:16">
      <c r="A291" s="7">
        <f t="shared" si="7"/>
        <v>88</v>
      </c>
      <c r="B291" s="7">
        <v>2025</v>
      </c>
      <c r="C291" s="3" t="s">
        <v>16</v>
      </c>
      <c r="D291" s="3" t="s">
        <v>31</v>
      </c>
      <c r="E291" s="3" t="s">
        <v>32</v>
      </c>
      <c r="F291" s="11" t="s">
        <v>226</v>
      </c>
      <c r="G291" s="3" t="s">
        <v>19</v>
      </c>
      <c r="H291" s="7">
        <v>4.23</v>
      </c>
      <c r="I291" s="7">
        <v>5</v>
      </c>
      <c r="J291" s="7">
        <v>81.26</v>
      </c>
      <c r="K291" s="7">
        <f t="shared" si="6"/>
        <v>88</v>
      </c>
      <c r="L291" s="7">
        <v>5</v>
      </c>
      <c r="M291" s="9">
        <v>99</v>
      </c>
      <c r="N291" s="7" t="str">
        <f>IF(OR(IFERROR(VALUE(M291)&lt;80,FALSE),COUNTIF(缓考名单!$A$2:$A$49,$F291&amp;"")&gt;0,COUNTIF(缓考名单!$B$2:$B$49,#REF!)&gt;0,IFERROR(VLOOKUP($F291&amp;"",学年成绩!$A$2:$B$462,2,FALSE)&lt;&gt;"100%",FALSE)),"是","")</f>
        <v/>
      </c>
      <c r="O291" s="5" t="s">
        <v>149</v>
      </c>
      <c r="P291" s="8" t="s">
        <v>227</v>
      </c>
    </row>
    <row r="292" ht="35" customHeight="1" spans="1:16">
      <c r="A292" s="7">
        <f t="shared" si="7"/>
        <v>89</v>
      </c>
      <c r="B292" s="7">
        <v>2025</v>
      </c>
      <c r="C292" s="3" t="s">
        <v>16</v>
      </c>
      <c r="D292" s="3" t="s">
        <v>99</v>
      </c>
      <c r="E292" s="3" t="s">
        <v>119</v>
      </c>
      <c r="F292" s="11" t="s">
        <v>228</v>
      </c>
      <c r="G292" s="3" t="s">
        <v>20</v>
      </c>
      <c r="H292" s="7">
        <v>3.92</v>
      </c>
      <c r="I292" s="7">
        <v>27</v>
      </c>
      <c r="J292" s="7">
        <v>81.07</v>
      </c>
      <c r="K292" s="7">
        <f t="shared" si="6"/>
        <v>89</v>
      </c>
      <c r="L292" s="7">
        <v>9</v>
      </c>
      <c r="M292" s="7">
        <v>83.5</v>
      </c>
      <c r="N292" s="7" t="str">
        <f>IF(OR(IFERROR(VALUE(M292)&lt;80,FALSE),COUNTIF(缓考名单!$A$2:$A$49,$F292&amp;"")&gt;0,COUNTIF(缓考名单!$B$2:$B$49,#REF!)&gt;0,IFERROR(VLOOKUP($F292&amp;"",学年成绩!$A$2:$B$462,2,FALSE)&lt;&gt;"100%",FALSE)),"是","")</f>
        <v/>
      </c>
      <c r="O292" s="5" t="s">
        <v>149</v>
      </c>
      <c r="P292" s="8" t="s">
        <v>229</v>
      </c>
    </row>
    <row r="293" ht="35" customHeight="1" spans="1:16">
      <c r="A293" s="7">
        <f t="shared" si="7"/>
        <v>90</v>
      </c>
      <c r="B293" s="7">
        <v>2025</v>
      </c>
      <c r="C293" s="3" t="s">
        <v>16</v>
      </c>
      <c r="D293" s="3" t="s">
        <v>46</v>
      </c>
      <c r="E293" s="3" t="s">
        <v>89</v>
      </c>
      <c r="F293" s="11" t="s">
        <v>230</v>
      </c>
      <c r="G293" s="3" t="s">
        <v>20</v>
      </c>
      <c r="H293" s="7">
        <v>4.24</v>
      </c>
      <c r="I293" s="7">
        <v>19</v>
      </c>
      <c r="J293" s="7">
        <v>80.99</v>
      </c>
      <c r="K293" s="7">
        <f t="shared" si="6"/>
        <v>90</v>
      </c>
      <c r="L293" s="7">
        <v>18</v>
      </c>
      <c r="M293" s="7" t="str">
        <f>IF(COUNTIF(体测成绩!$A$2:$A$530,$F293&amp;"")=0,"",IF(VLOOKUP($F293&amp;"",体测成绩!$A$2:$B$530,2,FALSE)="免测",80,VLOOKUP($F293&amp;"",体测成绩!$A$2:$B$530,2,FALSE)))</f>
        <v>67.9</v>
      </c>
      <c r="N293" s="7" t="str">
        <f>IF(OR(IFERROR(VALUE(M293)&lt;80,FALSE),COUNTIF(缓考名单!$A$2:$A$49,$F293&amp;"")&gt;0,COUNTIF(缓考名单!$B$2:$B$49,#REF!)&gt;0,IFERROR(VLOOKUP($F293&amp;"",学年成绩!$A$2:$B$462,2,FALSE)&lt;&gt;"100%",FALSE)),"是","")</f>
        <v>是</v>
      </c>
      <c r="O293" s="5"/>
      <c r="P293" s="8" t="s">
        <v>231</v>
      </c>
    </row>
    <row r="294" ht="35" customHeight="1" spans="1:16">
      <c r="A294" s="7">
        <v>91</v>
      </c>
      <c r="B294" s="7">
        <v>2025</v>
      </c>
      <c r="C294" s="3" t="s">
        <v>16</v>
      </c>
      <c r="D294" s="3" t="s">
        <v>17</v>
      </c>
      <c r="E294" s="3" t="s">
        <v>57</v>
      </c>
      <c r="F294" s="11" t="s">
        <v>232</v>
      </c>
      <c r="G294" s="3" t="s">
        <v>20</v>
      </c>
      <c r="H294" s="7">
        <v>4.19</v>
      </c>
      <c r="I294" s="7">
        <v>12</v>
      </c>
      <c r="J294" s="7">
        <v>80.99</v>
      </c>
      <c r="K294" s="7">
        <f t="shared" si="6"/>
        <v>91</v>
      </c>
      <c r="L294" s="7">
        <v>17</v>
      </c>
      <c r="M294" s="7" t="str">
        <f>IF(COUNTIF(体测成绩!$A$2:$A$530,$F294&amp;"")=0,"",IF(VLOOKUP($F294&amp;"",体测成绩!$A$2:$B$530,2,FALSE)="免测",80,VLOOKUP($F294&amp;"",体测成绩!$A$2:$B$530,2,FALSE)))</f>
        <v>82.0</v>
      </c>
      <c r="N294" s="7" t="str">
        <f>IF(OR(IFERROR(VALUE(M294)&lt;80,FALSE),COUNTIF(缓考名单!$A$2:$A$49,$F294&amp;"")&gt;0,COUNTIF(缓考名单!$B$2:$B$49,#REF!)&gt;0,IFERROR(VLOOKUP($F294&amp;"",学年成绩!$A$2:$B$462,2,FALSE)&lt;&gt;"100%",FALSE)),"是","")</f>
        <v/>
      </c>
      <c r="O294" s="5" t="s">
        <v>149</v>
      </c>
      <c r="P294" s="8" t="s">
        <v>233</v>
      </c>
    </row>
    <row r="295" ht="35" customHeight="1" spans="1:16">
      <c r="A295" s="7">
        <f t="shared" ref="A295:A302" si="8">ROW(A92)</f>
        <v>92</v>
      </c>
      <c r="B295" s="7">
        <v>2025</v>
      </c>
      <c r="C295" s="3" t="s">
        <v>16</v>
      </c>
      <c r="D295" s="3" t="s">
        <v>99</v>
      </c>
      <c r="E295" s="3" t="s">
        <v>100</v>
      </c>
      <c r="F295" s="11" t="s">
        <v>234</v>
      </c>
      <c r="G295" s="3" t="s">
        <v>20</v>
      </c>
      <c r="H295" s="7">
        <v>4.29</v>
      </c>
      <c r="I295" s="7">
        <v>7</v>
      </c>
      <c r="J295" s="7">
        <v>80.98</v>
      </c>
      <c r="K295" s="7">
        <f t="shared" si="6"/>
        <v>92</v>
      </c>
      <c r="L295" s="7">
        <v>10</v>
      </c>
      <c r="M295" s="7" t="str">
        <f>IF(COUNTIF(体测成绩!$A$2:$A$530,$F295&amp;"")=0,"",IF(VLOOKUP($F295&amp;"",体测成绩!$A$2:$B$530,2,FALSE)="免测",80,VLOOKUP($F295&amp;"",体测成绩!$A$2:$B$530,2,FALSE)))</f>
        <v>81.2</v>
      </c>
      <c r="N295" s="7" t="str">
        <f>IF(OR(IFERROR(VALUE(M295)&lt;80,FALSE),COUNTIF(缓考名单!$A$2:$A$49,$F295&amp;"")&gt;0,COUNTIF(缓考名单!$B$2:$B$49,#REF!)&gt;0,IFERROR(VLOOKUP($F295&amp;"",学年成绩!$A$2:$B$462,2,FALSE)&lt;&gt;"100%",FALSE)),"是","")</f>
        <v/>
      </c>
      <c r="O295" s="5" t="s">
        <v>149</v>
      </c>
      <c r="P295" s="8" t="s">
        <v>235</v>
      </c>
    </row>
    <row r="296" ht="35" customHeight="1" spans="1:16">
      <c r="A296" s="7">
        <f t="shared" si="8"/>
        <v>93</v>
      </c>
      <c r="B296" s="7">
        <v>2025</v>
      </c>
      <c r="C296" s="3" t="s">
        <v>16</v>
      </c>
      <c r="D296" s="3" t="s">
        <v>17</v>
      </c>
      <c r="E296" s="3" t="s">
        <v>35</v>
      </c>
      <c r="F296" s="11" t="s">
        <v>236</v>
      </c>
      <c r="G296" s="3" t="s">
        <v>19</v>
      </c>
      <c r="H296" s="7">
        <v>4.47</v>
      </c>
      <c r="I296" s="7">
        <v>2</v>
      </c>
      <c r="J296" s="7">
        <v>80.85</v>
      </c>
      <c r="K296" s="7">
        <f t="shared" si="6"/>
        <v>93</v>
      </c>
      <c r="L296" s="7">
        <v>18</v>
      </c>
      <c r="M296" s="7">
        <v>72.2</v>
      </c>
      <c r="N296" s="7" t="str">
        <f>IF(OR(IFERROR(VALUE(M296)&lt;80,FALSE),COUNTIF(缓考名单!$A$2:$A$49,$F296&amp;"")&gt;0,COUNTIF(缓考名单!$B$2:$B$49,#REF!)&gt;0,IFERROR(VLOOKUP($F296&amp;"",学年成绩!$A$2:$B$462,2,FALSE)&lt;&gt;"100%",FALSE)),"是","")</f>
        <v>是</v>
      </c>
      <c r="O296" s="7"/>
      <c r="P296" s="8" t="s">
        <v>237</v>
      </c>
    </row>
    <row r="297" ht="35" customHeight="1" spans="1:16">
      <c r="A297" s="7">
        <f t="shared" si="8"/>
        <v>94</v>
      </c>
      <c r="B297" s="7">
        <v>2025</v>
      </c>
      <c r="C297" s="3" t="s">
        <v>16</v>
      </c>
      <c r="D297" s="3" t="s">
        <v>46</v>
      </c>
      <c r="E297" s="3" t="s">
        <v>89</v>
      </c>
      <c r="F297" s="11" t="s">
        <v>238</v>
      </c>
      <c r="G297" s="3" t="s">
        <v>20</v>
      </c>
      <c r="H297" s="7">
        <v>4.38</v>
      </c>
      <c r="I297" s="7">
        <v>11</v>
      </c>
      <c r="J297" s="7">
        <v>80.79</v>
      </c>
      <c r="K297" s="7">
        <f t="shared" si="6"/>
        <v>94</v>
      </c>
      <c r="L297" s="7">
        <v>19</v>
      </c>
      <c r="M297" s="7" t="str">
        <f>IF(COUNTIF(体测成绩!$A$2:$A$530,$F297&amp;"")=0,"",IF(VLOOKUP($F297&amp;"",体测成绩!$A$2:$B$530,2,FALSE)="免测",80,VLOOKUP($F297&amp;"",体测成绩!$A$2:$B$530,2,FALSE)))</f>
        <v>83.3</v>
      </c>
      <c r="N297" s="7" t="str">
        <f>IF(OR(IFERROR(VALUE(M297)&lt;80,FALSE),COUNTIF(缓考名单!$A$2:$A$49,$F297&amp;"")&gt;0,COUNTIF(缓考名单!$B$2:$B$49,#REF!)&gt;0,IFERROR(VLOOKUP($F297&amp;"",学年成绩!$A$2:$B$462,2,FALSE)&lt;&gt;"100%",FALSE)),"是","")</f>
        <v/>
      </c>
      <c r="O297" s="5" t="s">
        <v>149</v>
      </c>
      <c r="P297" s="8" t="s">
        <v>239</v>
      </c>
    </row>
    <row r="298" ht="35" customHeight="1" spans="1:16">
      <c r="A298" s="7">
        <f t="shared" si="8"/>
        <v>95</v>
      </c>
      <c r="B298" s="7">
        <v>2025</v>
      </c>
      <c r="C298" s="3" t="s">
        <v>16</v>
      </c>
      <c r="D298" s="3" t="s">
        <v>99</v>
      </c>
      <c r="E298" s="3" t="s">
        <v>119</v>
      </c>
      <c r="F298" s="11" t="s">
        <v>240</v>
      </c>
      <c r="G298" s="3" t="s">
        <v>19</v>
      </c>
      <c r="H298" s="7">
        <v>4.24</v>
      </c>
      <c r="I298" s="7">
        <v>10</v>
      </c>
      <c r="J298" s="7">
        <v>80.73</v>
      </c>
      <c r="K298" s="7">
        <f t="shared" si="6"/>
        <v>95</v>
      </c>
      <c r="L298" s="7">
        <v>11</v>
      </c>
      <c r="M298" s="7" t="str">
        <f>IF(COUNTIF(体测成绩!$A$2:$A$530,$F298&amp;"")=0,"",IF(VLOOKUP($F298&amp;"",体测成绩!$A$2:$B$530,2,FALSE)="免测",80,VLOOKUP($F298&amp;"",体测成绩!$A$2:$B$530,2,FALSE)))</f>
        <v>74.4</v>
      </c>
      <c r="N298" s="7" t="str">
        <f>IF(OR(IFERROR(VALUE(M298)&lt;80,FALSE),COUNTIF(缓考名单!$A$2:$A$49,$F298&amp;"")&gt;0,COUNTIF(缓考名单!$B$2:$B$49,#REF!)&gt;0,IFERROR(VLOOKUP($F298&amp;"",学年成绩!$A$2:$B$462,2,FALSE)&lt;&gt;"100%",FALSE)),"是","")</f>
        <v>是</v>
      </c>
      <c r="O298" s="7"/>
      <c r="P298" s="8" t="s">
        <v>241</v>
      </c>
    </row>
    <row r="299" ht="35" customHeight="1" spans="1:16">
      <c r="A299" s="7">
        <f t="shared" si="8"/>
        <v>96</v>
      </c>
      <c r="B299" s="7">
        <v>2025</v>
      </c>
      <c r="C299" s="3" t="s">
        <v>16</v>
      </c>
      <c r="D299" s="3" t="s">
        <v>46</v>
      </c>
      <c r="E299" s="3" t="s">
        <v>47</v>
      </c>
      <c r="F299" s="11" t="s">
        <v>242</v>
      </c>
      <c r="G299" s="3" t="s">
        <v>20</v>
      </c>
      <c r="H299" s="7">
        <v>4.08</v>
      </c>
      <c r="I299" s="7">
        <v>26</v>
      </c>
      <c r="J299" s="7">
        <v>80.72</v>
      </c>
      <c r="K299" s="7">
        <f t="shared" si="6"/>
        <v>96</v>
      </c>
      <c r="L299" s="7">
        <v>20</v>
      </c>
      <c r="M299" s="7" t="str">
        <f>IF(COUNTIF(体测成绩!$A$2:$A$530,$F299&amp;"")=0,"",IF(VLOOKUP($F299&amp;"",体测成绩!$A$2:$B$530,2,FALSE)="免测",80,VLOOKUP($F299&amp;"",体测成绩!$A$2:$B$530,2,FALSE)))</f>
        <v>75.4</v>
      </c>
      <c r="N299" s="7" t="str">
        <f>IF(OR(IFERROR(VALUE(M299)&lt;80,FALSE),COUNTIF(缓考名单!$A$2:$A$49,$F299&amp;"")&gt;0,COUNTIF(缓考名单!$B$2:$B$49,#REF!)&gt;0,IFERROR(VLOOKUP($F299&amp;"",学年成绩!$A$2:$B$462,2,FALSE)&lt;&gt;"100%",FALSE)),"是","")</f>
        <v>是</v>
      </c>
      <c r="O299" s="7"/>
      <c r="P299" s="8" t="s">
        <v>243</v>
      </c>
    </row>
    <row r="300" ht="35" customHeight="1" spans="1:16">
      <c r="A300" s="7">
        <f t="shared" si="8"/>
        <v>97</v>
      </c>
      <c r="B300" s="7">
        <v>2025</v>
      </c>
      <c r="C300" s="3" t="s">
        <v>16</v>
      </c>
      <c r="D300" s="3" t="s">
        <v>73</v>
      </c>
      <c r="E300" s="3" t="s">
        <v>108</v>
      </c>
      <c r="F300" s="11" t="s">
        <v>244</v>
      </c>
      <c r="G300" s="3" t="s">
        <v>19</v>
      </c>
      <c r="H300" s="7">
        <v>4.21</v>
      </c>
      <c r="I300" s="7">
        <v>12</v>
      </c>
      <c r="J300" s="7">
        <v>80.66</v>
      </c>
      <c r="K300" s="7">
        <f t="shared" si="6"/>
        <v>97</v>
      </c>
      <c r="L300" s="7">
        <v>10</v>
      </c>
      <c r="M300" s="7" t="str">
        <f>IF(COUNTIF(体测成绩!$A$2:$A$530,$F300&amp;"")=0,"",IF(VLOOKUP($F300&amp;"",体测成绩!$A$2:$B$530,2,FALSE)="免测",80,VLOOKUP($F300&amp;"",体测成绩!$A$2:$B$530,2,FALSE)))</f>
        <v>86.0</v>
      </c>
      <c r="N300" s="7" t="str">
        <f>IF(OR(IFERROR(VALUE(M300)&lt;80,FALSE),COUNTIF(缓考名单!$A$2:$A$49,$F300&amp;"")&gt;0,COUNTIF(缓考名单!$B$2:$B$49,#REF!)&gt;0,IFERROR(VLOOKUP($F300&amp;"",学年成绩!$A$2:$B$462,2,FALSE)&lt;&gt;"100%",FALSE)),"是","")</f>
        <v/>
      </c>
      <c r="O300" s="5" t="s">
        <v>149</v>
      </c>
      <c r="P300" s="8" t="s">
        <v>245</v>
      </c>
    </row>
    <row r="301" ht="35" customHeight="1" spans="1:16">
      <c r="A301" s="7">
        <f t="shared" si="8"/>
        <v>98</v>
      </c>
      <c r="B301" s="7">
        <v>2025</v>
      </c>
      <c r="C301" s="3" t="s">
        <v>16</v>
      </c>
      <c r="D301" s="3" t="s">
        <v>46</v>
      </c>
      <c r="E301" s="3" t="s">
        <v>47</v>
      </c>
      <c r="F301" s="11" t="s">
        <v>246</v>
      </c>
      <c r="G301" s="3" t="s">
        <v>20</v>
      </c>
      <c r="H301" s="7">
        <v>3.76</v>
      </c>
      <c r="I301" s="7">
        <v>48</v>
      </c>
      <c r="J301" s="7">
        <v>80.29</v>
      </c>
      <c r="K301" s="7">
        <f t="shared" si="6"/>
        <v>98</v>
      </c>
      <c r="L301" s="7">
        <v>21</v>
      </c>
      <c r="M301" s="7">
        <v>85.6</v>
      </c>
      <c r="N301" s="7" t="str">
        <f>IF(OR(IFERROR(VALUE(M301)&lt;80,FALSE),COUNTIF(缓考名单!$A$2:$A$49,$F301&amp;"")&gt;0,COUNTIF(缓考名单!$B$2:$B$49,#REF!)&gt;0,IFERROR(VLOOKUP($F301&amp;"",学年成绩!$A$2:$B$462,2,FALSE)&lt;&gt;"100%",FALSE)),"是","")</f>
        <v/>
      </c>
      <c r="O301" s="5" t="s">
        <v>149</v>
      </c>
      <c r="P301" s="8" t="s">
        <v>247</v>
      </c>
    </row>
    <row r="302" ht="35" customHeight="1" spans="1:16">
      <c r="A302" s="7">
        <f t="shared" si="8"/>
        <v>99</v>
      </c>
      <c r="B302" s="7">
        <v>2025</v>
      </c>
      <c r="C302" s="3" t="s">
        <v>16</v>
      </c>
      <c r="D302" s="3" t="s">
        <v>17</v>
      </c>
      <c r="E302" s="3" t="s">
        <v>35</v>
      </c>
      <c r="F302" s="11" t="s">
        <v>248</v>
      </c>
      <c r="G302" s="3" t="s">
        <v>20</v>
      </c>
      <c r="H302" s="7">
        <v>4.08</v>
      </c>
      <c r="I302" s="7">
        <v>20</v>
      </c>
      <c r="J302" s="7">
        <v>80.25</v>
      </c>
      <c r="K302" s="7">
        <f t="shared" si="6"/>
        <v>99</v>
      </c>
      <c r="L302" s="7">
        <v>19</v>
      </c>
      <c r="M302" s="7" t="str">
        <f>IF(COUNTIF(体测成绩!$A$2:$A$530,$F302&amp;"")=0,"",IF(VLOOKUP($F302&amp;"",体测成绩!$A$2:$B$530,2,FALSE)="免测",80,VLOOKUP($F302&amp;"",体测成绩!$A$2:$B$530,2,FALSE)))</f>
        <v>86.9</v>
      </c>
      <c r="N302" s="7" t="str">
        <f>IF(OR(IFERROR(VALUE(M302)&lt;80,FALSE),COUNTIF(缓考名单!$A$2:$A$49,$F302&amp;"")&gt;0,COUNTIF(缓考名单!$B$2:$B$49,#REF!)&gt;0,IFERROR(VLOOKUP($F302&amp;"",学年成绩!$A$2:$B$462,2,FALSE)&lt;&gt;"100%",FALSE)),"是","")</f>
        <v/>
      </c>
      <c r="O302" s="5" t="s">
        <v>149</v>
      </c>
      <c r="P302" s="8" t="s">
        <v>249</v>
      </c>
    </row>
    <row r="303" ht="35" customHeight="1" spans="1:16">
      <c r="A303" s="7">
        <v>100</v>
      </c>
      <c r="B303" s="7">
        <v>2025</v>
      </c>
      <c r="C303" s="3" t="s">
        <v>16</v>
      </c>
      <c r="D303" s="3" t="s">
        <v>17</v>
      </c>
      <c r="E303" s="3" t="s">
        <v>57</v>
      </c>
      <c r="F303" s="11" t="s">
        <v>250</v>
      </c>
      <c r="G303" s="3" t="s">
        <v>19</v>
      </c>
      <c r="H303" s="7">
        <v>4.07</v>
      </c>
      <c r="I303" s="7">
        <v>21</v>
      </c>
      <c r="J303" s="7">
        <v>80.23</v>
      </c>
      <c r="K303" s="7">
        <f t="shared" si="6"/>
        <v>100</v>
      </c>
      <c r="L303" s="7">
        <v>20</v>
      </c>
      <c r="M303" s="7" t="str">
        <f>IF(COUNTIF(体测成绩!$A$2:$A$530,$F303&amp;"")=0,"",IF(VLOOKUP($F303&amp;"",体测成绩!$A$2:$B$530,2,FALSE)="免测",80,VLOOKUP($F303&amp;"",体测成绩!$A$2:$B$530,2,FALSE)))</f>
        <v>84.2</v>
      </c>
      <c r="N303" s="7" t="str">
        <f>IF(OR(IFERROR(VALUE(M303)&lt;80,FALSE),COUNTIF(缓考名单!$A$2:$A$49,$F303&amp;"")&gt;0,COUNTIF(缓考名单!$B$2:$B$49,#REF!)&gt;0,IFERROR(VLOOKUP($F303&amp;"",学年成绩!$A$2:$B$462,2,FALSE)&lt;&gt;"100%",FALSE)),"是","")</f>
        <v/>
      </c>
      <c r="O303" s="5" t="s">
        <v>149</v>
      </c>
      <c r="P303" s="8" t="s">
        <v>251</v>
      </c>
    </row>
    <row r="304" ht="35" customHeight="1" spans="1:16">
      <c r="A304" s="7">
        <f>ROW(A101)</f>
        <v>101</v>
      </c>
      <c r="B304" s="7">
        <v>2025</v>
      </c>
      <c r="C304" s="3" t="s">
        <v>16</v>
      </c>
      <c r="D304" s="3" t="s">
        <v>31</v>
      </c>
      <c r="E304" s="3" t="s">
        <v>32</v>
      </c>
      <c r="F304" s="11" t="s">
        <v>252</v>
      </c>
      <c r="G304" s="3" t="s">
        <v>20</v>
      </c>
      <c r="H304" s="7">
        <v>4.29</v>
      </c>
      <c r="I304" s="7">
        <v>4</v>
      </c>
      <c r="J304" s="7">
        <v>80.21</v>
      </c>
      <c r="K304" s="7">
        <f t="shared" si="6"/>
        <v>101</v>
      </c>
      <c r="L304" s="7">
        <v>6</v>
      </c>
      <c r="M304" s="7" t="str">
        <f>IF(COUNTIF(体测成绩!$A$2:$A$530,$F304&amp;"")=0,"",IF(VLOOKUP($F304&amp;"",体测成绩!$A$2:$B$530,2,FALSE)="免测",80,VLOOKUP($F304&amp;"",体测成绩!$A$2:$B$530,2,FALSE)))</f>
        <v>83.4</v>
      </c>
      <c r="N304" s="7" t="str">
        <f>IF(OR(IFERROR(VALUE(M304)&lt;80,FALSE),COUNTIF(缓考名单!$A$2:$A$49,$F304&amp;"")&gt;0,COUNTIF(缓考名单!$B$2:$B$49,#REF!)&gt;0,IFERROR(VLOOKUP($F304&amp;"",学年成绩!$A$2:$B$462,2,FALSE)&lt;&gt;"100%",FALSE)),"是","")</f>
        <v/>
      </c>
      <c r="O304" s="5" t="s">
        <v>149</v>
      </c>
      <c r="P304" s="8" t="s">
        <v>253</v>
      </c>
    </row>
    <row r="305" ht="35" customHeight="1" spans="1:16">
      <c r="A305" s="7">
        <f>ROW(A102)</f>
        <v>102</v>
      </c>
      <c r="B305" s="7">
        <v>2025</v>
      </c>
      <c r="C305" s="3" t="s">
        <v>16</v>
      </c>
      <c r="D305" s="3" t="s">
        <v>46</v>
      </c>
      <c r="E305" s="3" t="s">
        <v>47</v>
      </c>
      <c r="F305" s="11" t="s">
        <v>254</v>
      </c>
      <c r="G305" s="3" t="s">
        <v>20</v>
      </c>
      <c r="H305" s="7">
        <v>4.25</v>
      </c>
      <c r="I305" s="7">
        <v>18</v>
      </c>
      <c r="J305" s="7">
        <v>80.13</v>
      </c>
      <c r="K305" s="7">
        <f t="shared" si="6"/>
        <v>102</v>
      </c>
      <c r="L305" s="7">
        <v>22</v>
      </c>
      <c r="M305" s="7" t="str">
        <f>IF(COUNTIF(体测成绩!$A$2:$A$530,$F305&amp;"")=0,"",IF(VLOOKUP($F305&amp;"",体测成绩!$A$2:$B$530,2,FALSE)="免测",80,VLOOKUP($F305&amp;"",体测成绩!$A$2:$B$530,2,FALSE)))</f>
        <v>77.7</v>
      </c>
      <c r="N305" s="7" t="str">
        <f>IF(OR(IFERROR(VALUE(M305)&lt;80,FALSE),COUNTIF(缓考名单!$A$2:$A$49,$F305&amp;"")&gt;0,COUNTIF(缓考名单!$B$2:$B$49,#REF!)&gt;0,IFERROR(VLOOKUP($F305&amp;"",学年成绩!$A$2:$B$462,2,FALSE)&lt;&gt;"100%",FALSE)),"是","")</f>
        <v>是</v>
      </c>
      <c r="O305" s="7"/>
      <c r="P305" s="8" t="s">
        <v>255</v>
      </c>
    </row>
    <row r="306" ht="35" hidden="1" customHeight="1" spans="1:16">
      <c r="A306" s="7">
        <v>304</v>
      </c>
      <c r="B306" s="7">
        <v>2023</v>
      </c>
      <c r="C306" s="3" t="s">
        <v>16</v>
      </c>
      <c r="D306" s="3" t="s">
        <v>73</v>
      </c>
      <c r="E306" s="3" t="s">
        <v>256</v>
      </c>
      <c r="F306" s="7">
        <v>202334510103</v>
      </c>
      <c r="G306" s="3" t="s">
        <v>20</v>
      </c>
      <c r="H306" s="7">
        <v>3.66</v>
      </c>
      <c r="I306" s="7">
        <v>108</v>
      </c>
      <c r="J306" s="7">
        <v>36.55</v>
      </c>
      <c r="K306" s="7">
        <v>216</v>
      </c>
      <c r="L306" s="7">
        <v>0</v>
      </c>
      <c r="M306" s="7" t="str">
        <f>IF(COUNTIF(体测成绩!$A$2:$A$530,$F306&amp;"")=0,"",IF(VLOOKUP($F306&amp;"",体测成绩!$A$2:$B$530,2,FALSE)="免测",80,VLOOKUP($F306&amp;"",体测成绩!$A$2:$B$530,2,FALSE)))</f>
        <v/>
      </c>
      <c r="N306" s="7" t="str">
        <f>IF(OR(IFERROR(VALUE(M306)&lt;80,FALSE),COUNTIF(缓考名单!$A$2:$A$49,$F306&amp;"")&gt;0,COUNTIF(缓考名单!$B$2:$B$49,#REF!)&gt;0,IFERROR(VLOOKUP($F306&amp;"",学年成绩!$A$2:$B$462,2,FALSE)&lt;&gt;"100%",FALSE)),"是","")</f>
        <v/>
      </c>
      <c r="O306" s="7"/>
      <c r="P306" s="8"/>
    </row>
    <row r="307" ht="35" hidden="1" customHeight="1" spans="1:16">
      <c r="A307" s="7">
        <v>305</v>
      </c>
      <c r="B307" s="7">
        <v>2023</v>
      </c>
      <c r="C307" s="3" t="s">
        <v>16</v>
      </c>
      <c r="D307" s="3" t="s">
        <v>73</v>
      </c>
      <c r="E307" s="3" t="s">
        <v>256</v>
      </c>
      <c r="F307" s="7">
        <v>202334510106</v>
      </c>
      <c r="G307" s="3" t="s">
        <v>19</v>
      </c>
      <c r="H307" s="7">
        <v>4.13</v>
      </c>
      <c r="I307" s="7">
        <v>30</v>
      </c>
      <c r="J307" s="7">
        <v>22.75</v>
      </c>
      <c r="K307" s="7">
        <v>244</v>
      </c>
      <c r="L307" s="7">
        <v>0</v>
      </c>
      <c r="M307" s="7" t="str">
        <f>IF(COUNTIF(体测成绩!$A$2:$A$530,$F307&amp;"")=0,"",IF(VLOOKUP($F307&amp;"",体测成绩!$A$2:$B$530,2,FALSE)="免测",80,VLOOKUP($F307&amp;"",体测成绩!$A$2:$B$530,2,FALSE)))</f>
        <v/>
      </c>
      <c r="N307" s="7" t="str">
        <f>IF(OR(IFERROR(VALUE(M307)&lt;80,FALSE),COUNTIF(缓考名单!$A$2:$A$49,$F307&amp;"")&gt;0,COUNTIF(缓考名单!$B$2:$B$49,#REF!)&gt;0,IFERROR(VLOOKUP($F307&amp;"",学年成绩!$A$2:$B$462,2,FALSE)&lt;&gt;"100%",FALSE)),"是","")</f>
        <v/>
      </c>
      <c r="O307" s="7"/>
      <c r="P307" s="8"/>
    </row>
    <row r="308" ht="35" hidden="1" customHeight="1" spans="1:16">
      <c r="A308" s="7">
        <v>306</v>
      </c>
      <c r="B308" s="7">
        <v>2023</v>
      </c>
      <c r="C308" s="3" t="s">
        <v>16</v>
      </c>
      <c r="D308" s="3" t="s">
        <v>73</v>
      </c>
      <c r="E308" s="3" t="s">
        <v>256</v>
      </c>
      <c r="F308" s="7">
        <v>202334510117</v>
      </c>
      <c r="G308" s="3" t="s">
        <v>20</v>
      </c>
      <c r="H308" s="7">
        <v>3.95</v>
      </c>
      <c r="I308" s="7">
        <v>54</v>
      </c>
      <c r="J308" s="7">
        <v>21</v>
      </c>
      <c r="K308" s="7">
        <v>256</v>
      </c>
      <c r="L308" s="7">
        <v>0</v>
      </c>
      <c r="M308" s="7" t="str">
        <f>IF(COUNTIF(体测成绩!$A$2:$A$530,$F308&amp;"")=0,"",IF(VLOOKUP($F308&amp;"",体测成绩!$A$2:$B$530,2,FALSE)="免测",80,VLOOKUP($F308&amp;"",体测成绩!$A$2:$B$530,2,FALSE)))</f>
        <v/>
      </c>
      <c r="N308" s="7" t="str">
        <f>IF(OR(IFERROR(VALUE(M308)&lt;80,FALSE),COUNTIF(缓考名单!$A$2:$A$49,$F308&amp;"")&gt;0,COUNTIF(缓考名单!$B$2:$B$49,#REF!)&gt;0,IFERROR(VLOOKUP($F308&amp;"",学年成绩!$A$2:$B$462,2,FALSE)&lt;&gt;"100%",FALSE)),"是","")</f>
        <v/>
      </c>
      <c r="O308" s="7"/>
      <c r="P308" s="8"/>
    </row>
    <row r="309" ht="35" hidden="1" customHeight="1" spans="1:16">
      <c r="A309" s="7">
        <v>307</v>
      </c>
      <c r="B309" s="7">
        <v>2023</v>
      </c>
      <c r="C309" s="3" t="s">
        <v>16</v>
      </c>
      <c r="D309" s="3" t="s">
        <v>73</v>
      </c>
      <c r="E309" s="3" t="s">
        <v>256</v>
      </c>
      <c r="F309" s="7">
        <v>202334510116</v>
      </c>
      <c r="G309" s="3" t="s">
        <v>19</v>
      </c>
      <c r="H309" s="7">
        <v>3.22</v>
      </c>
      <c r="I309" s="7">
        <v>157</v>
      </c>
      <c r="J309" s="7">
        <v>21</v>
      </c>
      <c r="K309" s="7">
        <v>256</v>
      </c>
      <c r="L309" s="7">
        <v>0</v>
      </c>
      <c r="M309" s="7" t="str">
        <f>IF(COUNTIF(体测成绩!$A$2:$A$530,$F309&amp;"")=0,"",IF(VLOOKUP($F309&amp;"",体测成绩!$A$2:$B$530,2,FALSE)="免测",80,VLOOKUP($F309&amp;"",体测成绩!$A$2:$B$530,2,FALSE)))</f>
        <v/>
      </c>
      <c r="N309" s="7" t="str">
        <f>IF(OR(IFERROR(VALUE(M309)&lt;80,FALSE),COUNTIF(缓考名单!$A$2:$A$49,$F309&amp;"")&gt;0,COUNTIF(缓考名单!$B$2:$B$49,#REF!)&gt;0,IFERROR(VLOOKUP($F309&amp;"",学年成绩!$A$2:$B$462,2,FALSE)&lt;&gt;"100%",FALSE)),"是","")</f>
        <v/>
      </c>
      <c r="O309" s="7"/>
      <c r="P309" s="8"/>
    </row>
    <row r="310" ht="35" hidden="1" customHeight="1" spans="1:16">
      <c r="A310" s="7">
        <v>308</v>
      </c>
      <c r="B310" s="7">
        <v>2023</v>
      </c>
      <c r="C310" s="3" t="s">
        <v>16</v>
      </c>
      <c r="D310" s="3" t="s">
        <v>73</v>
      </c>
      <c r="E310" s="3" t="s">
        <v>256</v>
      </c>
      <c r="F310" s="7">
        <v>202334510118</v>
      </c>
      <c r="G310" s="3" t="s">
        <v>19</v>
      </c>
      <c r="H310" s="7">
        <v>3.03</v>
      </c>
      <c r="I310" s="7">
        <v>168</v>
      </c>
      <c r="J310" s="7">
        <v>21</v>
      </c>
      <c r="K310" s="7">
        <v>256</v>
      </c>
      <c r="L310" s="7">
        <v>0</v>
      </c>
      <c r="M310" s="7" t="str">
        <f>IF(COUNTIF(体测成绩!$A$2:$A$530,$F310&amp;"")=0,"",IF(VLOOKUP($F310&amp;"",体测成绩!$A$2:$B$530,2,FALSE)="免测",80,VLOOKUP($F310&amp;"",体测成绩!$A$2:$B$530,2,FALSE)))</f>
        <v/>
      </c>
      <c r="N310" s="7" t="str">
        <f>IF(OR(IFERROR(VALUE(M310)&lt;80,FALSE),COUNTIF(缓考名单!$A$2:$A$49,$F310&amp;"")&gt;0,COUNTIF(缓考名单!$B$2:$B$49,#REF!)&gt;0,IFERROR(VLOOKUP($F310&amp;"",学年成绩!$A$2:$B$462,2,FALSE)&lt;&gt;"100%",FALSE)),"是","")</f>
        <v/>
      </c>
      <c r="O310" s="7"/>
      <c r="P310" s="8"/>
    </row>
    <row r="311" ht="35" hidden="1" customHeight="1" spans="1:16">
      <c r="A311" s="7">
        <v>309</v>
      </c>
      <c r="B311" s="7">
        <v>2023</v>
      </c>
      <c r="C311" s="3" t="s">
        <v>16</v>
      </c>
      <c r="D311" s="3" t="s">
        <v>73</v>
      </c>
      <c r="E311" s="3" t="s">
        <v>256</v>
      </c>
      <c r="F311" s="7">
        <v>202334510125</v>
      </c>
      <c r="G311" s="3" t="s">
        <v>19</v>
      </c>
      <c r="H311" s="7">
        <v>3.4</v>
      </c>
      <c r="I311" s="7">
        <v>136</v>
      </c>
      <c r="J311" s="7">
        <v>21</v>
      </c>
      <c r="K311" s="7">
        <v>256</v>
      </c>
      <c r="L311" s="7">
        <v>0</v>
      </c>
      <c r="M311" s="7" t="str">
        <f>IF(COUNTIF(体测成绩!$A$2:$A$530,$F311&amp;"")=0,"",IF(VLOOKUP($F311&amp;"",体测成绩!$A$2:$B$530,2,FALSE)="免测",80,VLOOKUP($F311&amp;"",体测成绩!$A$2:$B$530,2,FALSE)))</f>
        <v/>
      </c>
      <c r="N311" s="7" t="str">
        <f>IF(OR(IFERROR(VALUE(M311)&lt;80,FALSE),COUNTIF(缓考名单!$A$2:$A$49,$F311&amp;"")&gt;0,COUNTIF(缓考名单!$B$2:$B$49,#REF!)&gt;0,IFERROR(VLOOKUP($F311&amp;"",学年成绩!$A$2:$B$462,2,FALSE)&lt;&gt;"100%",FALSE)),"是","")</f>
        <v/>
      </c>
      <c r="O311" s="7"/>
      <c r="P311" s="8"/>
    </row>
    <row r="312" ht="35" hidden="1" customHeight="1" spans="1:16">
      <c r="A312" s="7">
        <v>310</v>
      </c>
      <c r="B312" s="7">
        <v>2023</v>
      </c>
      <c r="C312" s="3" t="s">
        <v>16</v>
      </c>
      <c r="D312" s="3" t="s">
        <v>73</v>
      </c>
      <c r="E312" s="3" t="s">
        <v>256</v>
      </c>
      <c r="F312" s="7">
        <v>202334510111</v>
      </c>
      <c r="G312" s="3" t="s">
        <v>20</v>
      </c>
      <c r="H312" s="7">
        <v>3.73</v>
      </c>
      <c r="I312" s="7">
        <v>94</v>
      </c>
      <c r="J312" s="7">
        <v>32.5</v>
      </c>
      <c r="K312" s="7">
        <v>223</v>
      </c>
      <c r="L312" s="7">
        <v>0</v>
      </c>
      <c r="M312" s="7" t="str">
        <f>IF(COUNTIF(体测成绩!$A$2:$A$530,$F312&amp;"")=0,"",IF(VLOOKUP($F312&amp;"",体测成绩!$A$2:$B$530,2,FALSE)="免测",80,VLOOKUP($F312&amp;"",体测成绩!$A$2:$B$530,2,FALSE)))</f>
        <v/>
      </c>
      <c r="N312" s="7" t="str">
        <f>IF(OR(IFERROR(VALUE(M312)&lt;80,FALSE),COUNTIF(缓考名单!$A$2:$A$49,$F312&amp;"")&gt;0,COUNTIF(缓考名单!$B$2:$B$49,#REF!)&gt;0,IFERROR(VLOOKUP($F312&amp;"",学年成绩!$A$2:$B$462,2,FALSE)&lt;&gt;"100%",FALSE)),"是","")</f>
        <v/>
      </c>
      <c r="O312" s="7"/>
      <c r="P312" s="8"/>
    </row>
    <row r="313" ht="35" hidden="1" customHeight="1" spans="1:16">
      <c r="A313" s="7">
        <v>311</v>
      </c>
      <c r="B313" s="7">
        <v>2023</v>
      </c>
      <c r="C313" s="3" t="s">
        <v>16</v>
      </c>
      <c r="D313" s="3" t="s">
        <v>73</v>
      </c>
      <c r="E313" s="3" t="s">
        <v>256</v>
      </c>
      <c r="F313" s="7">
        <v>202334510104</v>
      </c>
      <c r="G313" s="3" t="s">
        <v>19</v>
      </c>
      <c r="H313" s="7">
        <v>3.72</v>
      </c>
      <c r="I313" s="7">
        <v>97</v>
      </c>
      <c r="J313" s="7">
        <v>21</v>
      </c>
      <c r="K313" s="7">
        <v>256</v>
      </c>
      <c r="L313" s="7">
        <v>0</v>
      </c>
      <c r="M313" s="7" t="str">
        <f>IF(COUNTIF(体测成绩!$A$2:$A$530,$F313&amp;"")=0,"",IF(VLOOKUP($F313&amp;"",体测成绩!$A$2:$B$530,2,FALSE)="免测",80,VLOOKUP($F313&amp;"",体测成绩!$A$2:$B$530,2,FALSE)))</f>
        <v/>
      </c>
      <c r="N313" s="7" t="str">
        <f>IF(OR(IFERROR(VALUE(M313)&lt;80,FALSE),COUNTIF(缓考名单!$A$2:$A$49,$F313&amp;"")&gt;0,COUNTIF(缓考名单!$B$2:$B$49,#REF!)&gt;0,IFERROR(VLOOKUP($F313&amp;"",学年成绩!$A$2:$B$462,2,FALSE)&lt;&gt;"100%",FALSE)),"是","")</f>
        <v/>
      </c>
      <c r="O313" s="7"/>
      <c r="P313" s="8"/>
    </row>
    <row r="314" ht="35" hidden="1" customHeight="1" spans="1:16">
      <c r="A314" s="7">
        <v>312</v>
      </c>
      <c r="B314" s="7">
        <v>2023</v>
      </c>
      <c r="C314" s="3" t="s">
        <v>16</v>
      </c>
      <c r="D314" s="3" t="s">
        <v>73</v>
      </c>
      <c r="E314" s="3" t="s">
        <v>256</v>
      </c>
      <c r="F314" s="7">
        <v>202334510127</v>
      </c>
      <c r="G314" s="3" t="s">
        <v>19</v>
      </c>
      <c r="H314" s="7">
        <v>2.35</v>
      </c>
      <c r="I314" s="7">
        <v>206</v>
      </c>
      <c r="J314" s="7">
        <v>21</v>
      </c>
      <c r="K314" s="7">
        <v>256</v>
      </c>
      <c r="L314" s="7">
        <v>0</v>
      </c>
      <c r="M314" s="7" t="str">
        <f>IF(COUNTIF(体测成绩!$A$2:$A$530,$F314&amp;"")=0,"",IF(VLOOKUP($F314&amp;"",体测成绩!$A$2:$B$530,2,FALSE)="免测",80,VLOOKUP($F314&amp;"",体测成绩!$A$2:$B$530,2,FALSE)))</f>
        <v/>
      </c>
      <c r="N314" s="7" t="str">
        <f>IF(OR(IFERROR(VALUE(M314)&lt;80,FALSE),COUNTIF(缓考名单!$A$2:$A$49,$F314&amp;"")&gt;0,COUNTIF(缓考名单!$B$2:$B$49,#REF!)&gt;0,IFERROR(VLOOKUP($F314&amp;"",学年成绩!$A$2:$B$462,2,FALSE)&lt;&gt;"100%",FALSE)),"是","")</f>
        <v/>
      </c>
      <c r="O314" s="7"/>
      <c r="P314" s="8"/>
    </row>
    <row r="315" ht="35" hidden="1" customHeight="1" spans="1:16">
      <c r="A315" s="7">
        <v>313</v>
      </c>
      <c r="B315" s="7">
        <v>2023</v>
      </c>
      <c r="C315" s="3" t="s">
        <v>16</v>
      </c>
      <c r="D315" s="3" t="s">
        <v>73</v>
      </c>
      <c r="E315" s="3" t="s">
        <v>256</v>
      </c>
      <c r="F315" s="7">
        <v>202334510129</v>
      </c>
      <c r="G315" s="3" t="s">
        <v>19</v>
      </c>
      <c r="H315" s="7">
        <v>3.83</v>
      </c>
      <c r="I315" s="7">
        <v>74</v>
      </c>
      <c r="J315" s="7">
        <v>29.9</v>
      </c>
      <c r="K315" s="7">
        <v>229</v>
      </c>
      <c r="L315" s="7">
        <v>0</v>
      </c>
      <c r="M315" s="7" t="str">
        <f>IF(COUNTIF(体测成绩!$A$2:$A$530,$F315&amp;"")=0,"",IF(VLOOKUP($F315&amp;"",体测成绩!$A$2:$B$530,2,FALSE)="免测",80,VLOOKUP($F315&amp;"",体测成绩!$A$2:$B$530,2,FALSE)))</f>
        <v/>
      </c>
      <c r="N315" s="7" t="str">
        <f>IF(OR(IFERROR(VALUE(M315)&lt;80,FALSE),COUNTIF(缓考名单!$A$2:$A$49,$F315&amp;"")&gt;0,COUNTIF(缓考名单!$B$2:$B$49,#REF!)&gt;0,IFERROR(VLOOKUP($F315&amp;"",学年成绩!$A$2:$B$462,2,FALSE)&lt;&gt;"100%",FALSE)),"是","")</f>
        <v/>
      </c>
      <c r="O315" s="7"/>
      <c r="P315" s="8"/>
    </row>
    <row r="316" ht="35" hidden="1" customHeight="1" spans="1:16">
      <c r="A316" s="7">
        <v>314</v>
      </c>
      <c r="B316" s="7">
        <v>2023</v>
      </c>
      <c r="C316" s="3" t="s">
        <v>16</v>
      </c>
      <c r="D316" s="3" t="s">
        <v>73</v>
      </c>
      <c r="E316" s="3" t="s">
        <v>256</v>
      </c>
      <c r="F316" s="7">
        <v>202334510131</v>
      </c>
      <c r="G316" s="3" t="s">
        <v>19</v>
      </c>
      <c r="H316" s="7">
        <v>3.36</v>
      </c>
      <c r="I316" s="7">
        <v>141</v>
      </c>
      <c r="J316" s="7">
        <v>21</v>
      </c>
      <c r="K316" s="7">
        <v>256</v>
      </c>
      <c r="L316" s="7">
        <v>0</v>
      </c>
      <c r="M316" s="7" t="str">
        <f>IF(COUNTIF(体测成绩!$A$2:$A$530,$F316&amp;"")=0,"",IF(VLOOKUP($F316&amp;"",体测成绩!$A$2:$B$530,2,FALSE)="免测",80,VLOOKUP($F316&amp;"",体测成绩!$A$2:$B$530,2,FALSE)))</f>
        <v/>
      </c>
      <c r="N316" s="7" t="str">
        <f>IF(OR(IFERROR(VALUE(M316)&lt;80,FALSE),COUNTIF(缓考名单!$A$2:$A$49,$F316&amp;"")&gt;0,COUNTIF(缓考名单!$B$2:$B$49,#REF!)&gt;0,IFERROR(VLOOKUP($F316&amp;"",学年成绩!$A$2:$B$462,2,FALSE)&lt;&gt;"100%",FALSE)),"是","")</f>
        <v/>
      </c>
      <c r="O316" s="7"/>
      <c r="P316" s="8"/>
    </row>
    <row r="317" ht="35" hidden="1" customHeight="1" spans="1:16">
      <c r="A317" s="7">
        <v>315</v>
      </c>
      <c r="B317" s="7">
        <v>2023</v>
      </c>
      <c r="C317" s="3" t="s">
        <v>16</v>
      </c>
      <c r="D317" s="3" t="s">
        <v>73</v>
      </c>
      <c r="E317" s="3" t="s">
        <v>256</v>
      </c>
      <c r="F317" s="7">
        <v>202334510130</v>
      </c>
      <c r="G317" s="3" t="s">
        <v>20</v>
      </c>
      <c r="H317" s="7">
        <v>3.81</v>
      </c>
      <c r="I317" s="7">
        <v>77</v>
      </c>
      <c r="J317" s="7">
        <v>22</v>
      </c>
      <c r="K317" s="7">
        <v>248</v>
      </c>
      <c r="L317" s="7">
        <v>0</v>
      </c>
      <c r="M317" s="7" t="str">
        <f>IF(COUNTIF(体测成绩!$A$2:$A$530,$F317&amp;"")=0,"",IF(VLOOKUP($F317&amp;"",体测成绩!$A$2:$B$530,2,FALSE)="免测",80,VLOOKUP($F317&amp;"",体测成绩!$A$2:$B$530,2,FALSE)))</f>
        <v/>
      </c>
      <c r="N317" s="7" t="str">
        <f>IF(OR(IFERROR(VALUE(M317)&lt;80,FALSE),COUNTIF(缓考名单!$A$2:$A$49,$F317&amp;"")&gt;0,COUNTIF(缓考名单!$B$2:$B$49,#REF!)&gt;0,IFERROR(VLOOKUP($F317&amp;"",学年成绩!$A$2:$B$462,2,FALSE)&lt;&gt;"100%",FALSE)),"是","")</f>
        <v/>
      </c>
      <c r="O317" s="7"/>
      <c r="P317" s="8"/>
    </row>
    <row r="318" ht="35" hidden="1" customHeight="1" spans="1:16">
      <c r="A318" s="7">
        <v>316</v>
      </c>
      <c r="B318" s="7">
        <v>2023</v>
      </c>
      <c r="C318" s="3" t="s">
        <v>16</v>
      </c>
      <c r="D318" s="3" t="s">
        <v>73</v>
      </c>
      <c r="E318" s="3" t="s">
        <v>256</v>
      </c>
      <c r="F318" s="7">
        <v>202334510112</v>
      </c>
      <c r="G318" s="3" t="s">
        <v>19</v>
      </c>
      <c r="H318" s="7">
        <v>3.6</v>
      </c>
      <c r="I318" s="7">
        <v>112</v>
      </c>
      <c r="J318" s="7">
        <v>21</v>
      </c>
      <c r="K318" s="7">
        <v>256</v>
      </c>
      <c r="L318" s="7">
        <v>0</v>
      </c>
      <c r="M318" s="7" t="str">
        <f>IF(COUNTIF(体测成绩!$A$2:$A$530,$F318&amp;"")=0,"",IF(VLOOKUP($F318&amp;"",体测成绩!$A$2:$B$530,2,FALSE)="免测",80,VLOOKUP($F318&amp;"",体测成绩!$A$2:$B$530,2,FALSE)))</f>
        <v/>
      </c>
      <c r="N318" s="7" t="str">
        <f>IF(OR(IFERROR(VALUE(M318)&lt;80,FALSE),COUNTIF(缓考名单!$A$2:$A$49,$F318&amp;"")&gt;0,COUNTIF(缓考名单!$B$2:$B$49,#REF!)&gt;0,IFERROR(VLOOKUP($F318&amp;"",学年成绩!$A$2:$B$462,2,FALSE)&lt;&gt;"100%",FALSE)),"是","")</f>
        <v/>
      </c>
      <c r="O318" s="7"/>
      <c r="P318" s="8"/>
    </row>
    <row r="319" ht="35" hidden="1" customHeight="1" spans="1:16">
      <c r="A319" s="7">
        <v>317</v>
      </c>
      <c r="B319" s="7">
        <v>2023</v>
      </c>
      <c r="C319" s="3" t="s">
        <v>16</v>
      </c>
      <c r="D319" s="3" t="s">
        <v>73</v>
      </c>
      <c r="E319" s="3" t="s">
        <v>256</v>
      </c>
      <c r="F319" s="7">
        <v>202334510114</v>
      </c>
      <c r="G319" s="3" t="s">
        <v>20</v>
      </c>
      <c r="H319" s="7">
        <v>2.83</v>
      </c>
      <c r="I319" s="7">
        <v>179</v>
      </c>
      <c r="J319" s="7">
        <v>21</v>
      </c>
      <c r="K319" s="7">
        <v>256</v>
      </c>
      <c r="L319" s="7">
        <v>0</v>
      </c>
      <c r="M319" s="7" t="str">
        <f>IF(COUNTIF(体测成绩!$A$2:$A$530,$F319&amp;"")=0,"",IF(VLOOKUP($F319&amp;"",体测成绩!$A$2:$B$530,2,FALSE)="免测",80,VLOOKUP($F319&amp;"",体测成绩!$A$2:$B$530,2,FALSE)))</f>
        <v/>
      </c>
      <c r="N319" s="7" t="str">
        <f>IF(OR(IFERROR(VALUE(M319)&lt;80,FALSE),COUNTIF(缓考名单!$A$2:$A$49,$F319&amp;"")&gt;0,COUNTIF(缓考名单!$B$2:$B$49,#REF!)&gt;0,IFERROR(VLOOKUP($F319&amp;"",学年成绩!$A$2:$B$462,2,FALSE)&lt;&gt;"100%",FALSE)),"是","")</f>
        <v/>
      </c>
      <c r="O319" s="7"/>
      <c r="P319" s="8"/>
    </row>
    <row r="320" ht="35" hidden="1" customHeight="1" spans="1:16">
      <c r="A320" s="7">
        <v>318</v>
      </c>
      <c r="B320" s="7">
        <v>2023</v>
      </c>
      <c r="C320" s="3" t="s">
        <v>16</v>
      </c>
      <c r="D320" s="3" t="s">
        <v>73</v>
      </c>
      <c r="E320" s="3" t="s">
        <v>256</v>
      </c>
      <c r="F320" s="7">
        <v>202334510115</v>
      </c>
      <c r="G320" s="3" t="s">
        <v>19</v>
      </c>
      <c r="H320" s="7">
        <v>3.74</v>
      </c>
      <c r="I320" s="7">
        <v>91</v>
      </c>
      <c r="J320" s="7">
        <v>21</v>
      </c>
      <c r="K320" s="7">
        <v>256</v>
      </c>
      <c r="L320" s="7">
        <v>0</v>
      </c>
      <c r="M320" s="7" t="str">
        <f>IF(COUNTIF(体测成绩!$A$2:$A$530,$F320&amp;"")=0,"",IF(VLOOKUP($F320&amp;"",体测成绩!$A$2:$B$530,2,FALSE)="免测",80,VLOOKUP($F320&amp;"",体测成绩!$A$2:$B$530,2,FALSE)))</f>
        <v/>
      </c>
      <c r="N320" s="7" t="str">
        <f>IF(OR(IFERROR(VALUE(M320)&lt;80,FALSE),COUNTIF(缓考名单!$A$2:$A$49,$F320&amp;"")&gt;0,COUNTIF(缓考名单!$B$2:$B$49,#REF!)&gt;0,IFERROR(VLOOKUP($F320&amp;"",学年成绩!$A$2:$B$462,2,FALSE)&lt;&gt;"100%",FALSE)),"是","")</f>
        <v/>
      </c>
      <c r="O320" s="7"/>
      <c r="P320" s="8"/>
    </row>
    <row r="321" ht="35" hidden="1" customHeight="1" spans="1:16">
      <c r="A321" s="7">
        <v>319</v>
      </c>
      <c r="B321" s="7">
        <v>2023</v>
      </c>
      <c r="C321" s="3" t="s">
        <v>16</v>
      </c>
      <c r="D321" s="3" t="s">
        <v>73</v>
      </c>
      <c r="E321" s="3" t="s">
        <v>256</v>
      </c>
      <c r="F321" s="7">
        <v>202334510113</v>
      </c>
      <c r="G321" s="3" t="s">
        <v>19</v>
      </c>
      <c r="H321" s="7">
        <v>3.14</v>
      </c>
      <c r="I321" s="7">
        <v>163</v>
      </c>
      <c r="J321" s="7">
        <v>21</v>
      </c>
      <c r="K321" s="7">
        <v>256</v>
      </c>
      <c r="L321" s="7">
        <v>0</v>
      </c>
      <c r="M321" s="7" t="str">
        <f>IF(COUNTIF(体测成绩!$A$2:$A$530,$F321&amp;"")=0,"",IF(VLOOKUP($F321&amp;"",体测成绩!$A$2:$B$530,2,FALSE)="免测",80,VLOOKUP($F321&amp;"",体测成绩!$A$2:$B$530,2,FALSE)))</f>
        <v/>
      </c>
      <c r="N321" s="7" t="str">
        <f>IF(OR(IFERROR(VALUE(M321)&lt;80,FALSE),COUNTIF(缓考名单!$A$2:$A$49,$F321&amp;"")&gt;0,COUNTIF(缓考名单!$B$2:$B$49,#REF!)&gt;0,IFERROR(VLOOKUP($F321&amp;"",学年成绩!$A$2:$B$462,2,FALSE)&lt;&gt;"100%",FALSE)),"是","")</f>
        <v/>
      </c>
      <c r="O321" s="7"/>
      <c r="P321" s="8"/>
    </row>
    <row r="322" ht="35" hidden="1" customHeight="1" spans="1:16">
      <c r="A322" s="7">
        <v>320</v>
      </c>
      <c r="B322" s="7">
        <v>2023</v>
      </c>
      <c r="C322" s="3" t="s">
        <v>16</v>
      </c>
      <c r="D322" s="3" t="s">
        <v>73</v>
      </c>
      <c r="E322" s="3" t="s">
        <v>256</v>
      </c>
      <c r="F322" s="7">
        <v>202234510119</v>
      </c>
      <c r="G322" s="3" t="s">
        <v>19</v>
      </c>
      <c r="H322" s="7">
        <v>2.98</v>
      </c>
      <c r="I322" s="7">
        <v>172</v>
      </c>
      <c r="J322" s="7">
        <v>21</v>
      </c>
      <c r="K322" s="7">
        <v>256</v>
      </c>
      <c r="L322" s="7">
        <v>0</v>
      </c>
      <c r="M322" s="7" t="str">
        <f>IF(COUNTIF(体测成绩!$A$2:$A$530,$F322&amp;"")=0,"",IF(VLOOKUP($F322&amp;"",体测成绩!$A$2:$B$530,2,FALSE)="免测",80,VLOOKUP($F322&amp;"",体测成绩!$A$2:$B$530,2,FALSE)))</f>
        <v/>
      </c>
      <c r="N322" s="7" t="str">
        <f>IF(OR(IFERROR(VALUE(M322)&lt;80,FALSE),COUNTIF(缓考名单!$A$2:$A$49,$F322&amp;"")&gt;0,COUNTIF(缓考名单!$B$2:$B$49,#REF!)&gt;0,IFERROR(VLOOKUP($F322&amp;"",学年成绩!$A$2:$B$462,2,FALSE)&lt;&gt;"100%",FALSE)),"是","")</f>
        <v/>
      </c>
      <c r="O322" s="7"/>
      <c r="P322" s="8"/>
    </row>
    <row r="323" ht="35" hidden="1" customHeight="1" spans="1:16">
      <c r="A323" s="7">
        <v>321</v>
      </c>
      <c r="B323" s="7">
        <v>2023</v>
      </c>
      <c r="C323" s="3" t="s">
        <v>16</v>
      </c>
      <c r="D323" s="3" t="s">
        <v>73</v>
      </c>
      <c r="E323" s="3" t="s">
        <v>256</v>
      </c>
      <c r="F323" s="7">
        <v>202334510126</v>
      </c>
      <c r="G323" s="3" t="s">
        <v>19</v>
      </c>
      <c r="H323" s="7">
        <v>3.71</v>
      </c>
      <c r="I323" s="7">
        <v>100</v>
      </c>
      <c r="J323" s="7">
        <v>21</v>
      </c>
      <c r="K323" s="7">
        <v>256</v>
      </c>
      <c r="L323" s="7">
        <v>0</v>
      </c>
      <c r="M323" s="7" t="str">
        <f>IF(COUNTIF(体测成绩!$A$2:$A$530,$F323&amp;"")=0,"",IF(VLOOKUP($F323&amp;"",体测成绩!$A$2:$B$530,2,FALSE)="免测",80,VLOOKUP($F323&amp;"",体测成绩!$A$2:$B$530,2,FALSE)))</f>
        <v/>
      </c>
      <c r="N323" s="7" t="str">
        <f>IF(OR(IFERROR(VALUE(M323)&lt;80,FALSE),COUNTIF(缓考名单!$A$2:$A$49,$F323&amp;"")&gt;0,COUNTIF(缓考名单!$B$2:$B$49,#REF!)&gt;0,IFERROR(VLOOKUP($F323&amp;"",学年成绩!$A$2:$B$462,2,FALSE)&lt;&gt;"100%",FALSE)),"是","")</f>
        <v/>
      </c>
      <c r="O323" s="7"/>
      <c r="P323" s="8"/>
    </row>
    <row r="324" ht="35" hidden="1" customHeight="1" spans="1:16">
      <c r="A324" s="7">
        <v>322</v>
      </c>
      <c r="B324" s="7">
        <v>2023</v>
      </c>
      <c r="C324" s="3" t="s">
        <v>16</v>
      </c>
      <c r="D324" s="3" t="s">
        <v>73</v>
      </c>
      <c r="E324" s="3" t="s">
        <v>256</v>
      </c>
      <c r="F324" s="7">
        <v>202334510123</v>
      </c>
      <c r="G324" s="3" t="s">
        <v>19</v>
      </c>
      <c r="H324" s="7">
        <v>1.76</v>
      </c>
      <c r="I324" s="7">
        <v>213</v>
      </c>
      <c r="J324" s="7">
        <v>21</v>
      </c>
      <c r="K324" s="7">
        <v>256</v>
      </c>
      <c r="L324" s="7">
        <v>0</v>
      </c>
      <c r="M324" s="7" t="str">
        <f>IF(COUNTIF(体测成绩!$A$2:$A$530,$F324&amp;"")=0,"",IF(VLOOKUP($F324&amp;"",体测成绩!$A$2:$B$530,2,FALSE)="免测",80,VLOOKUP($F324&amp;"",体测成绩!$A$2:$B$530,2,FALSE)))</f>
        <v/>
      </c>
      <c r="N324" s="7" t="str">
        <f>IF(OR(IFERROR(VALUE(M324)&lt;80,FALSE),COUNTIF(缓考名单!$A$2:$A$49,$F324&amp;"")&gt;0,COUNTIF(缓考名单!$B$2:$B$49,#REF!)&gt;0,IFERROR(VLOOKUP($F324&amp;"",学年成绩!$A$2:$B$462,2,FALSE)&lt;&gt;"100%",FALSE)),"是","")</f>
        <v/>
      </c>
      <c r="O324" s="7"/>
      <c r="P324" s="8"/>
    </row>
    <row r="325" ht="35" hidden="1" customHeight="1" spans="1:16">
      <c r="A325" s="7">
        <v>323</v>
      </c>
      <c r="B325" s="7">
        <v>2023</v>
      </c>
      <c r="C325" s="3" t="s">
        <v>16</v>
      </c>
      <c r="D325" s="3" t="s">
        <v>73</v>
      </c>
      <c r="E325" s="3" t="s">
        <v>256</v>
      </c>
      <c r="F325" s="7">
        <v>202334510122</v>
      </c>
      <c r="G325" s="3" t="s">
        <v>19</v>
      </c>
      <c r="H325" s="7">
        <v>3.45</v>
      </c>
      <c r="I325" s="7">
        <v>130</v>
      </c>
      <c r="J325" s="7">
        <v>21</v>
      </c>
      <c r="K325" s="7">
        <v>256</v>
      </c>
      <c r="L325" s="7">
        <v>0</v>
      </c>
      <c r="M325" s="7" t="str">
        <f>IF(COUNTIF(体测成绩!$A$2:$A$530,$F325&amp;"")=0,"",IF(VLOOKUP($F325&amp;"",体测成绩!$A$2:$B$530,2,FALSE)="免测",80,VLOOKUP($F325&amp;"",体测成绩!$A$2:$B$530,2,FALSE)))</f>
        <v/>
      </c>
      <c r="N325" s="7" t="str">
        <f>IF(OR(IFERROR(VALUE(M325)&lt;80,FALSE),COUNTIF(缓考名单!$A$2:$A$49,$F325&amp;"")&gt;0,COUNTIF(缓考名单!$B$2:$B$49,#REF!)&gt;0,IFERROR(VLOOKUP($F325&amp;"",学年成绩!$A$2:$B$462,2,FALSE)&lt;&gt;"100%",FALSE)),"是","")</f>
        <v/>
      </c>
      <c r="O325" s="7"/>
      <c r="P325" s="8"/>
    </row>
    <row r="326" ht="35" hidden="1" customHeight="1" spans="1:16">
      <c r="A326" s="7">
        <v>324</v>
      </c>
      <c r="B326" s="7">
        <v>2023</v>
      </c>
      <c r="C326" s="3" t="s">
        <v>16</v>
      </c>
      <c r="D326" s="3" t="s">
        <v>73</v>
      </c>
      <c r="E326" s="3" t="s">
        <v>256</v>
      </c>
      <c r="F326" s="7">
        <v>202334510120</v>
      </c>
      <c r="G326" s="3" t="s">
        <v>20</v>
      </c>
      <c r="H326" s="7">
        <v>4.29</v>
      </c>
      <c r="I326" s="7">
        <v>12</v>
      </c>
      <c r="J326" s="7">
        <v>21</v>
      </c>
      <c r="K326" s="7">
        <v>256</v>
      </c>
      <c r="L326" s="7">
        <v>0</v>
      </c>
      <c r="M326" s="7" t="str">
        <f>IF(COUNTIF(体测成绩!$A$2:$A$530,$F326&amp;"")=0,"",IF(VLOOKUP($F326&amp;"",体测成绩!$A$2:$B$530,2,FALSE)="免测",80,VLOOKUP($F326&amp;"",体测成绩!$A$2:$B$530,2,FALSE)))</f>
        <v/>
      </c>
      <c r="N326" s="7" t="str">
        <f>IF(OR(IFERROR(VALUE(M326)&lt;80,FALSE),COUNTIF(缓考名单!$A$2:$A$49,$F326&amp;"")&gt;0,COUNTIF(缓考名单!$B$2:$B$49,#REF!)&gt;0,IFERROR(VLOOKUP($F326&amp;"",学年成绩!$A$2:$B$462,2,FALSE)&lt;&gt;"100%",FALSE)),"是","")</f>
        <v/>
      </c>
      <c r="O326" s="7"/>
      <c r="P326" s="8"/>
    </row>
    <row r="327" ht="35" hidden="1" customHeight="1" spans="1:16">
      <c r="A327" s="7">
        <v>325</v>
      </c>
      <c r="B327" s="7">
        <v>2023</v>
      </c>
      <c r="C327" s="3" t="s">
        <v>16</v>
      </c>
      <c r="D327" s="3" t="s">
        <v>73</v>
      </c>
      <c r="E327" s="3" t="s">
        <v>256</v>
      </c>
      <c r="F327" s="7">
        <v>202334510119</v>
      </c>
      <c r="G327" s="3" t="s">
        <v>19</v>
      </c>
      <c r="H327" s="7">
        <v>3.78</v>
      </c>
      <c r="I327" s="7">
        <v>83</v>
      </c>
      <c r="J327" s="7">
        <v>21</v>
      </c>
      <c r="K327" s="7">
        <v>256</v>
      </c>
      <c r="L327" s="7">
        <v>0</v>
      </c>
      <c r="M327" s="7" t="str">
        <f>IF(COUNTIF(体测成绩!$A$2:$A$530,$F327&amp;"")=0,"",IF(VLOOKUP($F327&amp;"",体测成绩!$A$2:$B$530,2,FALSE)="免测",80,VLOOKUP($F327&amp;"",体测成绩!$A$2:$B$530,2,FALSE)))</f>
        <v/>
      </c>
      <c r="N327" s="7" t="str">
        <f>IF(OR(IFERROR(VALUE(M327)&lt;80,FALSE),COUNTIF(缓考名单!$A$2:$A$49,$F327&amp;"")&gt;0,COUNTIF(缓考名单!$B$2:$B$49,#REF!)&gt;0,IFERROR(VLOOKUP($F327&amp;"",学年成绩!$A$2:$B$462,2,FALSE)&lt;&gt;"100%",FALSE)),"是","")</f>
        <v/>
      </c>
      <c r="O327" s="7"/>
      <c r="P327" s="8"/>
    </row>
    <row r="328" ht="35" hidden="1" customHeight="1" spans="1:16">
      <c r="A328" s="7">
        <v>326</v>
      </c>
      <c r="B328" s="7">
        <v>2023</v>
      </c>
      <c r="C328" s="3" t="s">
        <v>16</v>
      </c>
      <c r="D328" s="3" t="s">
        <v>73</v>
      </c>
      <c r="E328" s="3" t="s">
        <v>256</v>
      </c>
      <c r="F328" s="7">
        <v>202334510107</v>
      </c>
      <c r="G328" s="3" t="s">
        <v>19</v>
      </c>
      <c r="H328" s="7">
        <v>4.46</v>
      </c>
      <c r="I328" s="7">
        <v>5</v>
      </c>
      <c r="J328" s="7">
        <v>40.55</v>
      </c>
      <c r="K328" s="7">
        <v>208</v>
      </c>
      <c r="L328" s="7">
        <v>0</v>
      </c>
      <c r="M328" s="7" t="str">
        <f>IF(COUNTIF(体测成绩!$A$2:$A$530,$F328&amp;"")=0,"",IF(VLOOKUP($F328&amp;"",体测成绩!$A$2:$B$530,2,FALSE)="免测",80,VLOOKUP($F328&amp;"",体测成绩!$A$2:$B$530,2,FALSE)))</f>
        <v/>
      </c>
      <c r="N328" s="7" t="str">
        <f>IF(OR(IFERROR(VALUE(M328)&lt;80,FALSE),COUNTIF(缓考名单!$A$2:$A$49,$F328&amp;"")&gt;0,COUNTIF(缓考名单!$B$2:$B$49,#REF!)&gt;0,IFERROR(VLOOKUP($F328&amp;"",学年成绩!$A$2:$B$462,2,FALSE)&lt;&gt;"100%",FALSE)),"是","")</f>
        <v/>
      </c>
      <c r="O328" s="7"/>
      <c r="P328" s="8"/>
    </row>
    <row r="329" ht="35" hidden="1" customHeight="1" spans="1:16">
      <c r="A329" s="7">
        <v>327</v>
      </c>
      <c r="B329" s="7">
        <v>2023</v>
      </c>
      <c r="C329" s="3" t="s">
        <v>16</v>
      </c>
      <c r="D329" s="3" t="s">
        <v>73</v>
      </c>
      <c r="E329" s="3" t="s">
        <v>256</v>
      </c>
      <c r="F329" s="7">
        <v>202334510124</v>
      </c>
      <c r="G329" s="3" t="s">
        <v>20</v>
      </c>
      <c r="H329" s="7">
        <v>3.78</v>
      </c>
      <c r="I329" s="7">
        <v>80</v>
      </c>
      <c r="J329" s="7">
        <v>39</v>
      </c>
      <c r="K329" s="7">
        <v>213</v>
      </c>
      <c r="L329" s="7">
        <v>0</v>
      </c>
      <c r="M329" s="7" t="str">
        <f>IF(COUNTIF(体测成绩!$A$2:$A$530,$F329&amp;"")=0,"",IF(VLOOKUP($F329&amp;"",体测成绩!$A$2:$B$530,2,FALSE)="免测",80,VLOOKUP($F329&amp;"",体测成绩!$A$2:$B$530,2,FALSE)))</f>
        <v/>
      </c>
      <c r="N329" s="7" t="str">
        <f>IF(OR(IFERROR(VALUE(M329)&lt;80,FALSE),COUNTIF(缓考名单!$A$2:$A$49,$F329&amp;"")&gt;0,COUNTIF(缓考名单!$B$2:$B$49,#REF!)&gt;0,IFERROR(VLOOKUP($F329&amp;"",学年成绩!$A$2:$B$462,2,FALSE)&lt;&gt;"100%",FALSE)),"是","")</f>
        <v/>
      </c>
      <c r="O329" s="7"/>
      <c r="P329" s="8"/>
    </row>
    <row r="330" ht="35" hidden="1" customHeight="1" spans="1:16">
      <c r="A330" s="7">
        <v>328</v>
      </c>
      <c r="B330" s="7">
        <v>2023</v>
      </c>
      <c r="C330" s="3" t="s">
        <v>16</v>
      </c>
      <c r="D330" s="3" t="s">
        <v>73</v>
      </c>
      <c r="E330" s="3" t="s">
        <v>256</v>
      </c>
      <c r="F330" s="7">
        <v>202329220205</v>
      </c>
      <c r="G330" s="3" t="s">
        <v>20</v>
      </c>
      <c r="H330" s="7">
        <v>3.76</v>
      </c>
      <c r="I330" s="7">
        <v>86</v>
      </c>
      <c r="J330" s="7">
        <v>22</v>
      </c>
      <c r="K330" s="7">
        <v>248</v>
      </c>
      <c r="L330" s="7">
        <v>0</v>
      </c>
      <c r="M330" s="7" t="str">
        <f>IF(COUNTIF(体测成绩!$A$2:$A$530,$F330&amp;"")=0,"",IF(VLOOKUP($F330&amp;"",体测成绩!$A$2:$B$530,2,FALSE)="免测",80,VLOOKUP($F330&amp;"",体测成绩!$A$2:$B$530,2,FALSE)))</f>
        <v/>
      </c>
      <c r="N330" s="7" t="str">
        <f>IF(OR(IFERROR(VALUE(M330)&lt;80,FALSE),COUNTIF(缓考名单!$A$2:$A$49,$F330&amp;"")&gt;0,COUNTIF(缓考名单!$B$2:$B$49,#REF!)&gt;0,IFERROR(VLOOKUP($F330&amp;"",学年成绩!$A$2:$B$462,2,FALSE)&lt;&gt;"100%",FALSE)),"是","")</f>
        <v/>
      </c>
      <c r="O330" s="7"/>
      <c r="P330" s="8"/>
    </row>
    <row r="331" ht="35" hidden="1" customHeight="1" spans="1:16">
      <c r="A331" s="7">
        <v>329</v>
      </c>
      <c r="B331" s="7">
        <v>2023</v>
      </c>
      <c r="C331" s="3" t="s">
        <v>16</v>
      </c>
      <c r="D331" s="3" t="s">
        <v>73</v>
      </c>
      <c r="E331" s="3" t="s">
        <v>256</v>
      </c>
      <c r="F331" s="7">
        <v>202334510128</v>
      </c>
      <c r="G331" s="3" t="s">
        <v>19</v>
      </c>
      <c r="H331" s="7">
        <v>3.44</v>
      </c>
      <c r="I331" s="7">
        <v>131</v>
      </c>
      <c r="J331" s="7">
        <v>21</v>
      </c>
      <c r="K331" s="7">
        <v>256</v>
      </c>
      <c r="L331" s="7">
        <v>0</v>
      </c>
      <c r="M331" s="7" t="str">
        <f>IF(COUNTIF(体测成绩!$A$2:$A$530,$F331&amp;"")=0,"",IF(VLOOKUP($F331&amp;"",体测成绩!$A$2:$B$530,2,FALSE)="免测",80,VLOOKUP($F331&amp;"",体测成绩!$A$2:$B$530,2,FALSE)))</f>
        <v/>
      </c>
      <c r="N331" s="7" t="str">
        <f>IF(OR(IFERROR(VALUE(M331)&lt;80,FALSE),COUNTIF(缓考名单!$A$2:$A$49,$F331&amp;"")&gt;0,COUNTIF(缓考名单!$B$2:$B$49,#REF!)&gt;0,IFERROR(VLOOKUP($F331&amp;"",学年成绩!$A$2:$B$462,2,FALSE)&lt;&gt;"100%",FALSE)),"是","")</f>
        <v/>
      </c>
      <c r="O331" s="7"/>
      <c r="P331" s="8"/>
    </row>
    <row r="332" ht="35" hidden="1" customHeight="1" spans="1:16">
      <c r="A332" s="7">
        <v>330</v>
      </c>
      <c r="B332" s="7">
        <v>2023</v>
      </c>
      <c r="C332" s="3" t="s">
        <v>16</v>
      </c>
      <c r="D332" s="3" t="s">
        <v>73</v>
      </c>
      <c r="E332" s="3" t="s">
        <v>256</v>
      </c>
      <c r="F332" s="7">
        <v>202334510102</v>
      </c>
      <c r="G332" s="3" t="s">
        <v>19</v>
      </c>
      <c r="H332" s="7">
        <v>2.47</v>
      </c>
      <c r="I332" s="7">
        <v>199</v>
      </c>
      <c r="J332" s="7">
        <v>21</v>
      </c>
      <c r="K332" s="7">
        <v>256</v>
      </c>
      <c r="L332" s="7">
        <v>0</v>
      </c>
      <c r="M332" s="7" t="str">
        <f>IF(COUNTIF(体测成绩!$A$2:$A$530,$F332&amp;"")=0,"",IF(VLOOKUP($F332&amp;"",体测成绩!$A$2:$B$530,2,FALSE)="免测",80,VLOOKUP($F332&amp;"",体测成绩!$A$2:$B$530,2,FALSE)))</f>
        <v/>
      </c>
      <c r="N332" s="7" t="str">
        <f>IF(OR(IFERROR(VALUE(M332)&lt;80,FALSE),COUNTIF(缓考名单!$A$2:$A$49,$F332&amp;"")&gt;0,COUNTIF(缓考名单!$B$2:$B$49,#REF!)&gt;0,IFERROR(VLOOKUP($F332&amp;"",学年成绩!$A$2:$B$462,2,FALSE)&lt;&gt;"100%",FALSE)),"是","")</f>
        <v/>
      </c>
      <c r="O332" s="7"/>
      <c r="P332" s="8"/>
    </row>
    <row r="333" ht="35" hidden="1" customHeight="1" spans="1:16">
      <c r="A333" s="7">
        <v>331</v>
      </c>
      <c r="B333" s="7">
        <v>2023</v>
      </c>
      <c r="C333" s="3" t="s">
        <v>16</v>
      </c>
      <c r="D333" s="3" t="s">
        <v>73</v>
      </c>
      <c r="E333" s="3" t="s">
        <v>256</v>
      </c>
      <c r="F333" s="7">
        <v>202334510101</v>
      </c>
      <c r="G333" s="3" t="s">
        <v>19</v>
      </c>
      <c r="H333" s="7">
        <v>3.89</v>
      </c>
      <c r="I333" s="7">
        <v>64</v>
      </c>
      <c r="J333" s="7">
        <v>29</v>
      </c>
      <c r="K333" s="7">
        <v>230</v>
      </c>
      <c r="L333" s="7">
        <v>0</v>
      </c>
      <c r="M333" s="7" t="str">
        <f>IF(COUNTIF(体测成绩!$A$2:$A$530,$F333&amp;"")=0,"",IF(VLOOKUP($F333&amp;"",体测成绩!$A$2:$B$530,2,FALSE)="免测",80,VLOOKUP($F333&amp;"",体测成绩!$A$2:$B$530,2,FALSE)))</f>
        <v/>
      </c>
      <c r="N333" s="7" t="str">
        <f>IF(OR(IFERROR(VALUE(M333)&lt;80,FALSE),COUNTIF(缓考名单!$A$2:$A$49,$F333&amp;"")&gt;0,COUNTIF(缓考名单!$B$2:$B$49,#REF!)&gt;0,IFERROR(VLOOKUP($F333&amp;"",学年成绩!$A$2:$B$462,2,FALSE)&lt;&gt;"100%",FALSE)),"是","")</f>
        <v/>
      </c>
      <c r="O333" s="7"/>
      <c r="P333" s="8"/>
    </row>
    <row r="334" ht="35" hidden="1" customHeight="1" spans="1:16">
      <c r="A334" s="7">
        <v>332</v>
      </c>
      <c r="B334" s="7">
        <v>2023</v>
      </c>
      <c r="C334" s="3" t="s">
        <v>16</v>
      </c>
      <c r="D334" s="3" t="s">
        <v>73</v>
      </c>
      <c r="E334" s="3" t="s">
        <v>256</v>
      </c>
      <c r="F334" s="7">
        <v>202334510108</v>
      </c>
      <c r="G334" s="3" t="s">
        <v>19</v>
      </c>
      <c r="H334" s="7">
        <v>3.83</v>
      </c>
      <c r="I334" s="7">
        <v>75</v>
      </c>
      <c r="J334" s="7">
        <v>21</v>
      </c>
      <c r="K334" s="7">
        <v>256</v>
      </c>
      <c r="L334" s="7">
        <v>0</v>
      </c>
      <c r="M334" s="7" t="str">
        <f>IF(COUNTIF(体测成绩!$A$2:$A$530,$F334&amp;"")=0,"",IF(VLOOKUP($F334&amp;"",体测成绩!$A$2:$B$530,2,FALSE)="免测",80,VLOOKUP($F334&amp;"",体测成绩!$A$2:$B$530,2,FALSE)))</f>
        <v/>
      </c>
      <c r="N334" s="7" t="str">
        <f>IF(OR(IFERROR(VALUE(M334)&lt;80,FALSE),COUNTIF(缓考名单!$A$2:$A$49,$F334&amp;"")&gt;0,COUNTIF(缓考名单!$B$2:$B$49,#REF!)&gt;0,IFERROR(VLOOKUP($F334&amp;"",学年成绩!$A$2:$B$462,2,FALSE)&lt;&gt;"100%",FALSE)),"是","")</f>
        <v/>
      </c>
      <c r="O334" s="7"/>
      <c r="P334" s="8"/>
    </row>
    <row r="335" ht="35" hidden="1" customHeight="1" spans="1:16">
      <c r="A335" s="7">
        <v>333</v>
      </c>
      <c r="B335" s="7">
        <v>2023</v>
      </c>
      <c r="C335" s="3" t="s">
        <v>16</v>
      </c>
      <c r="D335" s="3" t="s">
        <v>73</v>
      </c>
      <c r="E335" s="3" t="s">
        <v>256</v>
      </c>
      <c r="F335" s="7">
        <v>202329220308</v>
      </c>
      <c r="G335" s="3" t="s">
        <v>20</v>
      </c>
      <c r="H335" s="7">
        <v>3.96</v>
      </c>
      <c r="I335" s="7">
        <v>53</v>
      </c>
      <c r="J335" s="7">
        <v>26.5</v>
      </c>
      <c r="K335" s="7">
        <v>234</v>
      </c>
      <c r="L335" s="7">
        <v>0</v>
      </c>
      <c r="M335" s="7" t="str">
        <f>IF(COUNTIF(体测成绩!$A$2:$A$530,$F335&amp;"")=0,"",IF(VLOOKUP($F335&amp;"",体测成绩!$A$2:$B$530,2,FALSE)="免测",80,VLOOKUP($F335&amp;"",体测成绩!$A$2:$B$530,2,FALSE)))</f>
        <v/>
      </c>
      <c r="N335" s="7" t="str">
        <f>IF(OR(IFERROR(VALUE(M335)&lt;80,FALSE),COUNTIF(缓考名单!$A$2:$A$49,$F335&amp;"")&gt;0,COUNTIF(缓考名单!$B$2:$B$49,#REF!)&gt;0,IFERROR(VLOOKUP($F335&amp;"",学年成绩!$A$2:$B$462,2,FALSE)&lt;&gt;"100%",FALSE)),"是","")</f>
        <v/>
      </c>
      <c r="O335" s="7"/>
      <c r="P335" s="8"/>
    </row>
    <row r="336" ht="35" hidden="1" customHeight="1" spans="1:16">
      <c r="A336" s="7">
        <v>334</v>
      </c>
      <c r="B336" s="7">
        <v>2023</v>
      </c>
      <c r="C336" s="3" t="s">
        <v>16</v>
      </c>
      <c r="D336" s="3" t="s">
        <v>73</v>
      </c>
      <c r="E336" s="3" t="s">
        <v>256</v>
      </c>
      <c r="F336" s="7">
        <v>202334510110</v>
      </c>
      <c r="G336" s="3" t="s">
        <v>19</v>
      </c>
      <c r="H336" s="7">
        <v>3.21</v>
      </c>
      <c r="I336" s="7">
        <v>159</v>
      </c>
      <c r="J336" s="7">
        <v>21</v>
      </c>
      <c r="K336" s="7">
        <v>256</v>
      </c>
      <c r="L336" s="7">
        <v>0</v>
      </c>
      <c r="M336" s="7" t="str">
        <f>IF(COUNTIF(体测成绩!$A$2:$A$530,$F336&amp;"")=0,"",IF(VLOOKUP($F336&amp;"",体测成绩!$A$2:$B$530,2,FALSE)="免测",80,VLOOKUP($F336&amp;"",体测成绩!$A$2:$B$530,2,FALSE)))</f>
        <v/>
      </c>
      <c r="N336" s="7" t="str">
        <f>IF(OR(IFERROR(VALUE(M336)&lt;80,FALSE),COUNTIF(缓考名单!$A$2:$A$49,$F336&amp;"")&gt;0,COUNTIF(缓考名单!$B$2:$B$49,#REF!)&gt;0,IFERROR(VLOOKUP($F336&amp;"",学年成绩!$A$2:$B$462,2,FALSE)&lt;&gt;"100%",FALSE)),"是","")</f>
        <v/>
      </c>
      <c r="O336" s="7"/>
      <c r="P336" s="8"/>
    </row>
    <row r="337" ht="35" hidden="1" customHeight="1" spans="1:16">
      <c r="A337" s="7">
        <v>335</v>
      </c>
      <c r="B337" s="7">
        <v>2023</v>
      </c>
      <c r="C337" s="3" t="s">
        <v>16</v>
      </c>
      <c r="D337" s="3" t="s">
        <v>73</v>
      </c>
      <c r="E337" s="3" t="s">
        <v>256</v>
      </c>
      <c r="F337" s="7">
        <v>202334510109</v>
      </c>
      <c r="G337" s="3" t="s">
        <v>19</v>
      </c>
      <c r="H337" s="7">
        <v>3.35</v>
      </c>
      <c r="I337" s="7">
        <v>142</v>
      </c>
      <c r="J337" s="7">
        <v>21</v>
      </c>
      <c r="K337" s="7">
        <v>256</v>
      </c>
      <c r="L337" s="7">
        <v>0</v>
      </c>
      <c r="M337" s="7" t="str">
        <f>IF(COUNTIF(体测成绩!$A$2:$A$530,$F337&amp;"")=0,"",IF(VLOOKUP($F337&amp;"",体测成绩!$A$2:$B$530,2,FALSE)="免测",80,VLOOKUP($F337&amp;"",体测成绩!$A$2:$B$530,2,FALSE)))</f>
        <v/>
      </c>
      <c r="N337" s="7" t="str">
        <f>IF(OR(IFERROR(VALUE(M337)&lt;80,FALSE),COUNTIF(缓考名单!$A$2:$A$49,$F337&amp;"")&gt;0,COUNTIF(缓考名单!$B$2:$B$49,#REF!)&gt;0,IFERROR(VLOOKUP($F337&amp;"",学年成绩!$A$2:$B$462,2,FALSE)&lt;&gt;"100%",FALSE)),"是","")</f>
        <v/>
      </c>
      <c r="O337" s="7"/>
      <c r="P337" s="8"/>
    </row>
    <row r="338" ht="35" hidden="1" customHeight="1" spans="1:16">
      <c r="A338" s="7">
        <v>336</v>
      </c>
      <c r="B338" s="7">
        <v>2023</v>
      </c>
      <c r="C338" s="3" t="s">
        <v>16</v>
      </c>
      <c r="D338" s="3" t="s">
        <v>73</v>
      </c>
      <c r="E338" s="3" t="s">
        <v>257</v>
      </c>
      <c r="F338" s="7">
        <v>202334510221</v>
      </c>
      <c r="G338" s="3" t="s">
        <v>19</v>
      </c>
      <c r="H338" s="7">
        <v>3.53</v>
      </c>
      <c r="I338" s="7">
        <v>120</v>
      </c>
      <c r="J338" s="7">
        <v>0</v>
      </c>
      <c r="K338" s="7">
        <v>422</v>
      </c>
      <c r="L338" s="7">
        <v>0</v>
      </c>
      <c r="M338" s="7" t="str">
        <f>IF(COUNTIF(体测成绩!$A$2:$A$530,$F338&amp;"")=0,"",IF(VLOOKUP($F338&amp;"",体测成绩!$A$2:$B$530,2,FALSE)="免测",80,VLOOKUP($F338&amp;"",体测成绩!$A$2:$B$530,2,FALSE)))</f>
        <v/>
      </c>
      <c r="N338" s="7" t="str">
        <f>IF(OR(IFERROR(VALUE(M338)&lt;80,FALSE),COUNTIF(缓考名单!$A$2:$A$49,$F338&amp;"")&gt;0,COUNTIF(缓考名单!$B$2:$B$49,#REF!)&gt;0,IFERROR(VLOOKUP($F338&amp;"",学年成绩!$A$2:$B$462,2,FALSE)&lt;&gt;"100%",FALSE)),"是","")</f>
        <v/>
      </c>
      <c r="O338" s="7"/>
      <c r="P338" s="8"/>
    </row>
    <row r="339" ht="35" hidden="1" customHeight="1" spans="1:16">
      <c r="A339" s="7">
        <v>337</v>
      </c>
      <c r="B339" s="7">
        <v>2023</v>
      </c>
      <c r="C339" s="3" t="s">
        <v>16</v>
      </c>
      <c r="D339" s="3" t="s">
        <v>73</v>
      </c>
      <c r="E339" s="3" t="s">
        <v>257</v>
      </c>
      <c r="F339" s="7">
        <v>202334510220</v>
      </c>
      <c r="G339" s="3" t="s">
        <v>20</v>
      </c>
      <c r="H339" s="7">
        <v>1.06</v>
      </c>
      <c r="I339" s="7">
        <v>216</v>
      </c>
      <c r="J339" s="7">
        <v>0</v>
      </c>
      <c r="K339" s="7">
        <v>422</v>
      </c>
      <c r="L339" s="7">
        <v>0</v>
      </c>
      <c r="M339" s="7" t="str">
        <f>IF(COUNTIF(体测成绩!$A$2:$A$530,$F339&amp;"")=0,"",IF(VLOOKUP($F339&amp;"",体测成绩!$A$2:$B$530,2,FALSE)="免测",80,VLOOKUP($F339&amp;"",体测成绩!$A$2:$B$530,2,FALSE)))</f>
        <v/>
      </c>
      <c r="N339" s="7" t="str">
        <f>IF(OR(IFERROR(VALUE(M339)&lt;80,FALSE),COUNTIF(缓考名单!$A$2:$A$49,$F339&amp;"")&gt;0,COUNTIF(缓考名单!$B$2:$B$49,#REF!)&gt;0,IFERROR(VLOOKUP($F339&amp;"",学年成绩!$A$2:$B$462,2,FALSE)&lt;&gt;"100%",FALSE)),"是","")</f>
        <v>是</v>
      </c>
      <c r="O339" s="7"/>
      <c r="P339" s="8"/>
    </row>
    <row r="340" ht="35" hidden="1" customHeight="1" spans="1:16">
      <c r="A340" s="7">
        <v>338</v>
      </c>
      <c r="B340" s="7">
        <v>2023</v>
      </c>
      <c r="C340" s="3" t="s">
        <v>16</v>
      </c>
      <c r="D340" s="3" t="s">
        <v>73</v>
      </c>
      <c r="E340" s="3" t="s">
        <v>257</v>
      </c>
      <c r="F340" s="7">
        <v>202334510208</v>
      </c>
      <c r="G340" s="3" t="s">
        <v>20</v>
      </c>
      <c r="H340" s="7">
        <v>3.46</v>
      </c>
      <c r="I340" s="7">
        <v>128</v>
      </c>
      <c r="J340" s="7">
        <v>0</v>
      </c>
      <c r="K340" s="7">
        <v>422</v>
      </c>
      <c r="L340" s="7">
        <v>0</v>
      </c>
      <c r="M340" s="7" t="str">
        <f>IF(COUNTIF(体测成绩!$A$2:$A$530,$F340&amp;"")=0,"",IF(VLOOKUP($F340&amp;"",体测成绩!$A$2:$B$530,2,FALSE)="免测",80,VLOOKUP($F340&amp;"",体测成绩!$A$2:$B$530,2,FALSE)))</f>
        <v/>
      </c>
      <c r="N340" s="7" t="str">
        <f>IF(OR(IFERROR(VALUE(M340)&lt;80,FALSE),COUNTIF(缓考名单!$A$2:$A$49,$F340&amp;"")&gt;0,COUNTIF(缓考名单!$B$2:$B$49,#REF!)&gt;0,IFERROR(VLOOKUP($F340&amp;"",学年成绩!$A$2:$B$462,2,FALSE)&lt;&gt;"100%",FALSE)),"是","")</f>
        <v/>
      </c>
      <c r="O340" s="7"/>
      <c r="P340" s="8"/>
    </row>
    <row r="341" ht="35" hidden="1" customHeight="1" spans="1:16">
      <c r="A341" s="7">
        <v>339</v>
      </c>
      <c r="B341" s="7">
        <v>2023</v>
      </c>
      <c r="C341" s="3" t="s">
        <v>16</v>
      </c>
      <c r="D341" s="3" t="s">
        <v>73</v>
      </c>
      <c r="E341" s="3" t="s">
        <v>257</v>
      </c>
      <c r="F341" s="7">
        <v>202334510206</v>
      </c>
      <c r="G341" s="3" t="s">
        <v>19</v>
      </c>
      <c r="H341" s="7">
        <v>2.98</v>
      </c>
      <c r="I341" s="7">
        <v>173</v>
      </c>
      <c r="J341" s="7">
        <v>0</v>
      </c>
      <c r="K341" s="7">
        <v>422</v>
      </c>
      <c r="L341" s="7">
        <v>0</v>
      </c>
      <c r="M341" s="7" t="str">
        <f>IF(COUNTIF(体测成绩!$A$2:$A$530,$F341&amp;"")=0,"",IF(VLOOKUP($F341&amp;"",体测成绩!$A$2:$B$530,2,FALSE)="免测",80,VLOOKUP($F341&amp;"",体测成绩!$A$2:$B$530,2,FALSE)))</f>
        <v/>
      </c>
      <c r="N341" s="7" t="str">
        <f>IF(OR(IFERROR(VALUE(M341)&lt;80,FALSE),COUNTIF(缓考名单!$A$2:$A$49,$F341&amp;"")&gt;0,COUNTIF(缓考名单!$B$2:$B$49,#REF!)&gt;0,IFERROR(VLOOKUP($F341&amp;"",学年成绩!$A$2:$B$462,2,FALSE)&lt;&gt;"100%",FALSE)),"是","")</f>
        <v/>
      </c>
      <c r="O341" s="7"/>
      <c r="P341" s="8"/>
    </row>
    <row r="342" ht="35" hidden="1" customHeight="1" spans="1:16">
      <c r="A342" s="7">
        <v>340</v>
      </c>
      <c r="B342" s="7">
        <v>2023</v>
      </c>
      <c r="C342" s="3" t="s">
        <v>16</v>
      </c>
      <c r="D342" s="3" t="s">
        <v>73</v>
      </c>
      <c r="E342" s="3" t="s">
        <v>257</v>
      </c>
      <c r="F342" s="7">
        <v>202334510207</v>
      </c>
      <c r="G342" s="3" t="s">
        <v>19</v>
      </c>
      <c r="H342" s="7">
        <v>3.73</v>
      </c>
      <c r="I342" s="7">
        <v>93</v>
      </c>
      <c r="J342" s="7">
        <v>0</v>
      </c>
      <c r="K342" s="7">
        <v>422</v>
      </c>
      <c r="L342" s="7">
        <v>0</v>
      </c>
      <c r="M342" s="7" t="str">
        <f>IF(COUNTIF(体测成绩!$A$2:$A$530,$F342&amp;"")=0,"",IF(VLOOKUP($F342&amp;"",体测成绩!$A$2:$B$530,2,FALSE)="免测",80,VLOOKUP($F342&amp;"",体测成绩!$A$2:$B$530,2,FALSE)))</f>
        <v/>
      </c>
      <c r="N342" s="7" t="str">
        <f>IF(OR(IFERROR(VALUE(M342)&lt;80,FALSE),COUNTIF(缓考名单!$A$2:$A$49,$F342&amp;"")&gt;0,COUNTIF(缓考名单!$B$2:$B$49,#REF!)&gt;0,IFERROR(VLOOKUP($F342&amp;"",学年成绩!$A$2:$B$462,2,FALSE)&lt;&gt;"100%",FALSE)),"是","")</f>
        <v/>
      </c>
      <c r="O342" s="7"/>
      <c r="P342" s="8"/>
    </row>
    <row r="343" ht="35" hidden="1" customHeight="1" spans="1:16">
      <c r="A343" s="7">
        <v>341</v>
      </c>
      <c r="B343" s="7">
        <v>2023</v>
      </c>
      <c r="C343" s="3" t="s">
        <v>16</v>
      </c>
      <c r="D343" s="3" t="s">
        <v>73</v>
      </c>
      <c r="E343" s="3" t="s">
        <v>257</v>
      </c>
      <c r="F343" s="7">
        <v>202334510219</v>
      </c>
      <c r="G343" s="3" t="s">
        <v>20</v>
      </c>
      <c r="H343" s="7">
        <v>2.77</v>
      </c>
      <c r="I343" s="7">
        <v>183</v>
      </c>
      <c r="J343" s="7">
        <v>0</v>
      </c>
      <c r="K343" s="7">
        <v>422</v>
      </c>
      <c r="L343" s="7">
        <v>0</v>
      </c>
      <c r="M343" s="7" t="str">
        <f>IF(COUNTIF(体测成绩!$A$2:$A$530,$F343&amp;"")=0,"",IF(VLOOKUP($F343&amp;"",体测成绩!$A$2:$B$530,2,FALSE)="免测",80,VLOOKUP($F343&amp;"",体测成绩!$A$2:$B$530,2,FALSE)))</f>
        <v/>
      </c>
      <c r="N343" s="7" t="str">
        <f>IF(OR(IFERROR(VALUE(M343)&lt;80,FALSE),COUNTIF(缓考名单!$A$2:$A$49,$F343&amp;"")&gt;0,COUNTIF(缓考名单!$B$2:$B$49,#REF!)&gt;0,IFERROR(VLOOKUP($F343&amp;"",学年成绩!$A$2:$B$462,2,FALSE)&lt;&gt;"100%",FALSE)),"是","")</f>
        <v/>
      </c>
      <c r="O343" s="7"/>
      <c r="P343" s="8"/>
    </row>
    <row r="344" ht="35" hidden="1" customHeight="1" spans="1:16">
      <c r="A344" s="7">
        <v>342</v>
      </c>
      <c r="B344" s="7">
        <v>2023</v>
      </c>
      <c r="C344" s="3" t="s">
        <v>16</v>
      </c>
      <c r="D344" s="3" t="s">
        <v>73</v>
      </c>
      <c r="E344" s="3" t="s">
        <v>257</v>
      </c>
      <c r="F344" s="7">
        <v>202334510224</v>
      </c>
      <c r="G344" s="3" t="s">
        <v>19</v>
      </c>
      <c r="H344" s="7">
        <v>2.22</v>
      </c>
      <c r="I344" s="7">
        <v>208</v>
      </c>
      <c r="J344" s="7">
        <v>0</v>
      </c>
      <c r="K344" s="7">
        <v>422</v>
      </c>
      <c r="L344" s="7">
        <v>0</v>
      </c>
      <c r="M344" s="7" t="str">
        <f>IF(COUNTIF(体测成绩!$A$2:$A$530,$F344&amp;"")=0,"",IF(VLOOKUP($F344&amp;"",体测成绩!$A$2:$B$530,2,FALSE)="免测",80,VLOOKUP($F344&amp;"",体测成绩!$A$2:$B$530,2,FALSE)))</f>
        <v/>
      </c>
      <c r="N344" s="7" t="str">
        <f>IF(OR(IFERROR(VALUE(M344)&lt;80,FALSE),COUNTIF(缓考名单!$A$2:$A$49,$F344&amp;"")&gt;0,COUNTIF(缓考名单!$B$2:$B$49,#REF!)&gt;0,IFERROR(VLOOKUP($F344&amp;"",学年成绩!$A$2:$B$462,2,FALSE)&lt;&gt;"100%",FALSE)),"是","")</f>
        <v/>
      </c>
      <c r="O344" s="7"/>
      <c r="P344" s="8"/>
    </row>
    <row r="345" ht="35" hidden="1" customHeight="1" spans="1:16">
      <c r="A345" s="7">
        <v>343</v>
      </c>
      <c r="B345" s="7">
        <v>2023</v>
      </c>
      <c r="C345" s="3" t="s">
        <v>16</v>
      </c>
      <c r="D345" s="3" t="s">
        <v>73</v>
      </c>
      <c r="E345" s="3" t="s">
        <v>257</v>
      </c>
      <c r="F345" s="7">
        <v>202334510225</v>
      </c>
      <c r="G345" s="3" t="s">
        <v>19</v>
      </c>
      <c r="H345" s="7">
        <v>2.57</v>
      </c>
      <c r="I345" s="7">
        <v>195</v>
      </c>
      <c r="J345" s="7">
        <v>0</v>
      </c>
      <c r="K345" s="7">
        <v>422</v>
      </c>
      <c r="L345" s="7">
        <v>0</v>
      </c>
      <c r="M345" s="7" t="str">
        <f>IF(COUNTIF(体测成绩!$A$2:$A$530,$F345&amp;"")=0,"",IF(VLOOKUP($F345&amp;"",体测成绩!$A$2:$B$530,2,FALSE)="免测",80,VLOOKUP($F345&amp;"",体测成绩!$A$2:$B$530,2,FALSE)))</f>
        <v/>
      </c>
      <c r="N345" s="7" t="str">
        <f>IF(OR(IFERROR(VALUE(M345)&lt;80,FALSE),COUNTIF(缓考名单!$A$2:$A$49,$F345&amp;"")&gt;0,COUNTIF(缓考名单!$B$2:$B$49,#REF!)&gt;0,IFERROR(VLOOKUP($F345&amp;"",学年成绩!$A$2:$B$462,2,FALSE)&lt;&gt;"100%",FALSE)),"是","")</f>
        <v/>
      </c>
      <c r="O345" s="7"/>
      <c r="P345" s="8"/>
    </row>
    <row r="346" ht="35" hidden="1" customHeight="1" spans="1:16">
      <c r="A346" s="7">
        <v>344</v>
      </c>
      <c r="B346" s="7">
        <v>2023</v>
      </c>
      <c r="C346" s="3" t="s">
        <v>16</v>
      </c>
      <c r="D346" s="3" t="s">
        <v>73</v>
      </c>
      <c r="E346" s="3" t="s">
        <v>257</v>
      </c>
      <c r="F346" s="7">
        <v>202334510228</v>
      </c>
      <c r="G346" s="3" t="s">
        <v>19</v>
      </c>
      <c r="H346" s="7">
        <v>4.03</v>
      </c>
      <c r="I346" s="7">
        <v>42</v>
      </c>
      <c r="J346" s="7">
        <v>0</v>
      </c>
      <c r="K346" s="7">
        <v>422</v>
      </c>
      <c r="L346" s="7">
        <v>0</v>
      </c>
      <c r="M346" s="7" t="str">
        <f>IF(COUNTIF(体测成绩!$A$2:$A$530,$F346&amp;"")=0,"",IF(VLOOKUP($F346&amp;"",体测成绩!$A$2:$B$530,2,FALSE)="免测",80,VLOOKUP($F346&amp;"",体测成绩!$A$2:$B$530,2,FALSE)))</f>
        <v/>
      </c>
      <c r="N346" s="7" t="str">
        <f>IF(OR(IFERROR(VALUE(M346)&lt;80,FALSE),COUNTIF(缓考名单!$A$2:$A$49,$F346&amp;"")&gt;0,COUNTIF(缓考名单!$B$2:$B$49,#REF!)&gt;0,IFERROR(VLOOKUP($F346&amp;"",学年成绩!$A$2:$B$462,2,FALSE)&lt;&gt;"100%",FALSE)),"是","")</f>
        <v/>
      </c>
      <c r="O346" s="7"/>
      <c r="P346" s="8"/>
    </row>
    <row r="347" ht="35" hidden="1" customHeight="1" spans="1:16">
      <c r="A347" s="7">
        <v>345</v>
      </c>
      <c r="B347" s="7">
        <v>2023</v>
      </c>
      <c r="C347" s="3" t="s">
        <v>16</v>
      </c>
      <c r="D347" s="3" t="s">
        <v>73</v>
      </c>
      <c r="E347" s="3" t="s">
        <v>257</v>
      </c>
      <c r="F347" s="7">
        <v>202334510203</v>
      </c>
      <c r="G347" s="3" t="s">
        <v>19</v>
      </c>
      <c r="H347" s="7">
        <v>4.31</v>
      </c>
      <c r="I347" s="7">
        <v>11</v>
      </c>
      <c r="J347" s="7">
        <v>0</v>
      </c>
      <c r="K347" s="7">
        <v>422</v>
      </c>
      <c r="L347" s="7">
        <v>0</v>
      </c>
      <c r="M347" s="7" t="str">
        <f>IF(COUNTIF(体测成绩!$A$2:$A$530,$F347&amp;"")=0,"",IF(VLOOKUP($F347&amp;"",体测成绩!$A$2:$B$530,2,FALSE)="免测",80,VLOOKUP($F347&amp;"",体测成绩!$A$2:$B$530,2,FALSE)))</f>
        <v/>
      </c>
      <c r="N347" s="7" t="str">
        <f>IF(OR(IFERROR(VALUE(M347)&lt;80,FALSE),COUNTIF(缓考名单!$A$2:$A$49,$F347&amp;"")&gt;0,COUNTIF(缓考名单!$B$2:$B$49,#REF!)&gt;0,IFERROR(VLOOKUP($F347&amp;"",学年成绩!$A$2:$B$462,2,FALSE)&lt;&gt;"100%",FALSE)),"是","")</f>
        <v/>
      </c>
      <c r="O347" s="7"/>
      <c r="P347" s="8"/>
    </row>
    <row r="348" ht="35" hidden="1" customHeight="1" spans="1:16">
      <c r="A348" s="7">
        <v>346</v>
      </c>
      <c r="B348" s="7">
        <v>2023</v>
      </c>
      <c r="C348" s="3" t="s">
        <v>16</v>
      </c>
      <c r="D348" s="3" t="s">
        <v>73</v>
      </c>
      <c r="E348" s="3" t="s">
        <v>257</v>
      </c>
      <c r="F348" s="7">
        <v>202334510217</v>
      </c>
      <c r="G348" s="3" t="s">
        <v>19</v>
      </c>
      <c r="H348" s="7">
        <v>4.02</v>
      </c>
      <c r="I348" s="7">
        <v>44</v>
      </c>
      <c r="J348" s="7">
        <v>0</v>
      </c>
      <c r="K348" s="7">
        <v>422</v>
      </c>
      <c r="L348" s="7">
        <v>0</v>
      </c>
      <c r="M348" s="7" t="str">
        <f>IF(COUNTIF(体测成绩!$A$2:$A$530,$F348&amp;"")=0,"",IF(VLOOKUP($F348&amp;"",体测成绩!$A$2:$B$530,2,FALSE)="免测",80,VLOOKUP($F348&amp;"",体测成绩!$A$2:$B$530,2,FALSE)))</f>
        <v/>
      </c>
      <c r="N348" s="7" t="str">
        <f>IF(OR(IFERROR(VALUE(M348)&lt;80,FALSE),COUNTIF(缓考名单!$A$2:$A$49,$F348&amp;"")&gt;0,COUNTIF(缓考名单!$B$2:$B$49,#REF!)&gt;0,IFERROR(VLOOKUP($F348&amp;"",学年成绩!$A$2:$B$462,2,FALSE)&lt;&gt;"100%",FALSE)),"是","")</f>
        <v/>
      </c>
      <c r="O348" s="7"/>
      <c r="P348" s="8"/>
    </row>
    <row r="349" ht="35" hidden="1" customHeight="1" spans="1:16">
      <c r="A349" s="7">
        <v>347</v>
      </c>
      <c r="B349" s="7">
        <v>2023</v>
      </c>
      <c r="C349" s="3" t="s">
        <v>16</v>
      </c>
      <c r="D349" s="3" t="s">
        <v>73</v>
      </c>
      <c r="E349" s="3" t="s">
        <v>257</v>
      </c>
      <c r="F349" s="7">
        <v>202334510216</v>
      </c>
      <c r="G349" s="3" t="s">
        <v>19</v>
      </c>
      <c r="H349" s="7">
        <v>3.18</v>
      </c>
      <c r="I349" s="7">
        <v>160</v>
      </c>
      <c r="J349" s="7">
        <v>0</v>
      </c>
      <c r="K349" s="7">
        <v>422</v>
      </c>
      <c r="L349" s="7">
        <v>0</v>
      </c>
      <c r="M349" s="7" t="str">
        <f>IF(COUNTIF(体测成绩!$A$2:$A$530,$F349&amp;"")=0,"",IF(VLOOKUP($F349&amp;"",体测成绩!$A$2:$B$530,2,FALSE)="免测",80,VLOOKUP($F349&amp;"",体测成绩!$A$2:$B$530,2,FALSE)))</f>
        <v/>
      </c>
      <c r="N349" s="7" t="str">
        <f>IF(OR(IFERROR(VALUE(M349)&lt;80,FALSE),COUNTIF(缓考名单!$A$2:$A$49,$F349&amp;"")&gt;0,COUNTIF(缓考名单!$B$2:$B$49,#REF!)&gt;0,IFERROR(VLOOKUP($F349&amp;"",学年成绩!$A$2:$B$462,2,FALSE)&lt;&gt;"100%",FALSE)),"是","")</f>
        <v/>
      </c>
      <c r="O349" s="7"/>
      <c r="P349" s="8"/>
    </row>
    <row r="350" ht="35" hidden="1" customHeight="1" spans="1:16">
      <c r="A350" s="7">
        <v>348</v>
      </c>
      <c r="B350" s="7">
        <v>2023</v>
      </c>
      <c r="C350" s="3" t="s">
        <v>16</v>
      </c>
      <c r="D350" s="3" t="s">
        <v>73</v>
      </c>
      <c r="E350" s="3" t="s">
        <v>257</v>
      </c>
      <c r="F350" s="7">
        <v>202334510229</v>
      </c>
      <c r="G350" s="3" t="s">
        <v>19</v>
      </c>
      <c r="H350" s="7">
        <v>3.56</v>
      </c>
      <c r="I350" s="7">
        <v>117</v>
      </c>
      <c r="J350" s="7">
        <v>0</v>
      </c>
      <c r="K350" s="7">
        <v>422</v>
      </c>
      <c r="L350" s="7">
        <v>0</v>
      </c>
      <c r="M350" s="7" t="str">
        <f>IF(COUNTIF(体测成绩!$A$2:$A$530,$F350&amp;"")=0,"",IF(VLOOKUP($F350&amp;"",体测成绩!$A$2:$B$530,2,FALSE)="免测",80,VLOOKUP($F350&amp;"",体测成绩!$A$2:$B$530,2,FALSE)))</f>
        <v/>
      </c>
      <c r="N350" s="7" t="str">
        <f>IF(OR(IFERROR(VALUE(M350)&lt;80,FALSE),COUNTIF(缓考名单!$A$2:$A$49,$F350&amp;"")&gt;0,COUNTIF(缓考名单!$B$2:$B$49,#REF!)&gt;0,IFERROR(VLOOKUP($F350&amp;"",学年成绩!$A$2:$B$462,2,FALSE)&lt;&gt;"100%",FALSE)),"是","")</f>
        <v/>
      </c>
      <c r="O350" s="7"/>
      <c r="P350" s="8"/>
    </row>
    <row r="351" ht="35" hidden="1" customHeight="1" spans="1:16">
      <c r="A351" s="7">
        <v>349</v>
      </c>
      <c r="B351" s="7">
        <v>2023</v>
      </c>
      <c r="C351" s="3" t="s">
        <v>16</v>
      </c>
      <c r="D351" s="3" t="s">
        <v>73</v>
      </c>
      <c r="E351" s="3" t="s">
        <v>257</v>
      </c>
      <c r="F351" s="7">
        <v>202334510214</v>
      </c>
      <c r="G351" s="3" t="s">
        <v>19</v>
      </c>
      <c r="H351" s="7">
        <v>3.75</v>
      </c>
      <c r="I351" s="7">
        <v>88</v>
      </c>
      <c r="J351" s="7">
        <v>0</v>
      </c>
      <c r="K351" s="7">
        <v>422</v>
      </c>
      <c r="L351" s="7">
        <v>0</v>
      </c>
      <c r="M351" s="7" t="str">
        <f>IF(COUNTIF(体测成绩!$A$2:$A$530,$F351&amp;"")=0,"",IF(VLOOKUP($F351&amp;"",体测成绩!$A$2:$B$530,2,FALSE)="免测",80,VLOOKUP($F351&amp;"",体测成绩!$A$2:$B$530,2,FALSE)))</f>
        <v/>
      </c>
      <c r="N351" s="7" t="str">
        <f>IF(OR(IFERROR(VALUE(M351)&lt;80,FALSE),COUNTIF(缓考名单!$A$2:$A$49,$F351&amp;"")&gt;0,COUNTIF(缓考名单!$B$2:$B$49,#REF!)&gt;0,IFERROR(VLOOKUP($F351&amp;"",学年成绩!$A$2:$B$462,2,FALSE)&lt;&gt;"100%",FALSE)),"是","")</f>
        <v/>
      </c>
      <c r="O351" s="7"/>
      <c r="P351" s="8"/>
    </row>
    <row r="352" ht="35" hidden="1" customHeight="1" spans="1:16">
      <c r="A352" s="7">
        <v>350</v>
      </c>
      <c r="B352" s="7">
        <v>2023</v>
      </c>
      <c r="C352" s="3" t="s">
        <v>16</v>
      </c>
      <c r="D352" s="3" t="s">
        <v>73</v>
      </c>
      <c r="E352" s="3" t="s">
        <v>257</v>
      </c>
      <c r="F352" s="7">
        <v>202334510213</v>
      </c>
      <c r="G352" s="3" t="s">
        <v>20</v>
      </c>
      <c r="H352" s="7">
        <v>2.14</v>
      </c>
      <c r="I352" s="7">
        <v>209</v>
      </c>
      <c r="J352" s="7">
        <v>0</v>
      </c>
      <c r="K352" s="7">
        <v>422</v>
      </c>
      <c r="L352" s="7">
        <v>0</v>
      </c>
      <c r="M352" s="7" t="str">
        <f>IF(COUNTIF(体测成绩!$A$2:$A$530,$F352&amp;"")=0,"",IF(VLOOKUP($F352&amp;"",体测成绩!$A$2:$B$530,2,FALSE)="免测",80,VLOOKUP($F352&amp;"",体测成绩!$A$2:$B$530,2,FALSE)))</f>
        <v/>
      </c>
      <c r="N352" s="7" t="str">
        <f>IF(OR(IFERROR(VALUE(M352)&lt;80,FALSE),COUNTIF(缓考名单!$A$2:$A$49,$F352&amp;"")&gt;0,COUNTIF(缓考名单!$B$2:$B$49,#REF!)&gt;0,IFERROR(VLOOKUP($F352&amp;"",学年成绩!$A$2:$B$462,2,FALSE)&lt;&gt;"100%",FALSE)),"是","")</f>
        <v/>
      </c>
      <c r="O352" s="7"/>
      <c r="P352" s="8"/>
    </row>
    <row r="353" ht="35" hidden="1" customHeight="1" spans="1:16">
      <c r="A353" s="7">
        <v>351</v>
      </c>
      <c r="B353" s="7">
        <v>2023</v>
      </c>
      <c r="C353" s="3" t="s">
        <v>16</v>
      </c>
      <c r="D353" s="3" t="s">
        <v>73</v>
      </c>
      <c r="E353" s="3" t="s">
        <v>257</v>
      </c>
      <c r="F353" s="7">
        <v>202334510227</v>
      </c>
      <c r="G353" s="3" t="s">
        <v>20</v>
      </c>
      <c r="H353" s="7">
        <v>4.31</v>
      </c>
      <c r="I353" s="7">
        <v>10</v>
      </c>
      <c r="J353" s="7">
        <v>0</v>
      </c>
      <c r="K353" s="7">
        <v>422</v>
      </c>
      <c r="L353" s="7">
        <v>0</v>
      </c>
      <c r="M353" s="7" t="str">
        <f>IF(COUNTIF(体测成绩!$A$2:$A$530,$F353&amp;"")=0,"",IF(VLOOKUP($F353&amp;"",体测成绩!$A$2:$B$530,2,FALSE)="免测",80,VLOOKUP($F353&amp;"",体测成绩!$A$2:$B$530,2,FALSE)))</f>
        <v/>
      </c>
      <c r="N353" s="7" t="str">
        <f>IF(OR(IFERROR(VALUE(M353)&lt;80,FALSE),COUNTIF(缓考名单!$A$2:$A$49,$F353&amp;"")&gt;0,COUNTIF(缓考名单!$B$2:$B$49,#REF!)&gt;0,IFERROR(VLOOKUP($F353&amp;"",学年成绩!$A$2:$B$462,2,FALSE)&lt;&gt;"100%",FALSE)),"是","")</f>
        <v/>
      </c>
      <c r="O353" s="7"/>
      <c r="P353" s="8"/>
    </row>
    <row r="354" ht="35" hidden="1" customHeight="1" spans="1:16">
      <c r="A354" s="7">
        <v>352</v>
      </c>
      <c r="B354" s="7">
        <v>2023</v>
      </c>
      <c r="C354" s="3" t="s">
        <v>16</v>
      </c>
      <c r="D354" s="3" t="s">
        <v>73</v>
      </c>
      <c r="E354" s="3" t="s">
        <v>257</v>
      </c>
      <c r="F354" s="7">
        <v>202334510218</v>
      </c>
      <c r="G354" s="3" t="s">
        <v>20</v>
      </c>
      <c r="H354" s="7">
        <v>3.96</v>
      </c>
      <c r="I354" s="7">
        <v>52</v>
      </c>
      <c r="J354" s="7">
        <v>0</v>
      </c>
      <c r="K354" s="7">
        <v>422</v>
      </c>
      <c r="L354" s="7">
        <v>0</v>
      </c>
      <c r="M354" s="7" t="str">
        <f>IF(COUNTIF(体测成绩!$A$2:$A$530,$F354&amp;"")=0,"",IF(VLOOKUP($F354&amp;"",体测成绩!$A$2:$B$530,2,FALSE)="免测",80,VLOOKUP($F354&amp;"",体测成绩!$A$2:$B$530,2,FALSE)))</f>
        <v/>
      </c>
      <c r="N354" s="7" t="str">
        <f>IF(OR(IFERROR(VALUE(M354)&lt;80,FALSE),COUNTIF(缓考名单!$A$2:$A$49,$F354&amp;"")&gt;0,COUNTIF(缓考名单!$B$2:$B$49,#REF!)&gt;0,IFERROR(VLOOKUP($F354&amp;"",学年成绩!$A$2:$B$462,2,FALSE)&lt;&gt;"100%",FALSE)),"是","")</f>
        <v/>
      </c>
      <c r="O354" s="7"/>
      <c r="P354" s="8"/>
    </row>
    <row r="355" ht="35" hidden="1" customHeight="1" spans="1:16">
      <c r="A355" s="7">
        <v>353</v>
      </c>
      <c r="B355" s="7">
        <v>2023</v>
      </c>
      <c r="C355" s="3" t="s">
        <v>16</v>
      </c>
      <c r="D355" s="3" t="s">
        <v>73</v>
      </c>
      <c r="E355" s="3" t="s">
        <v>257</v>
      </c>
      <c r="F355" s="7">
        <v>202334510215</v>
      </c>
      <c r="G355" s="3" t="s">
        <v>19</v>
      </c>
      <c r="H355" s="7">
        <v>3.28</v>
      </c>
      <c r="I355" s="7">
        <v>149</v>
      </c>
      <c r="J355" s="7">
        <v>0</v>
      </c>
      <c r="K355" s="7">
        <v>422</v>
      </c>
      <c r="L355" s="7">
        <v>0</v>
      </c>
      <c r="M355" s="7" t="str">
        <f>IF(COUNTIF(体测成绩!$A$2:$A$530,$F355&amp;"")=0,"",IF(VLOOKUP($F355&amp;"",体测成绩!$A$2:$B$530,2,FALSE)="免测",80,VLOOKUP($F355&amp;"",体测成绩!$A$2:$B$530,2,FALSE)))</f>
        <v/>
      </c>
      <c r="N355" s="7" t="str">
        <f>IF(OR(IFERROR(VALUE(M355)&lt;80,FALSE),COUNTIF(缓考名单!$A$2:$A$49,$F355&amp;"")&gt;0,COUNTIF(缓考名单!$B$2:$B$49,#REF!)&gt;0,IFERROR(VLOOKUP($F355&amp;"",学年成绩!$A$2:$B$462,2,FALSE)&lt;&gt;"100%",FALSE)),"是","")</f>
        <v/>
      </c>
      <c r="O355" s="7"/>
      <c r="P355" s="8"/>
    </row>
    <row r="356" ht="35" hidden="1" customHeight="1" spans="1:16">
      <c r="A356" s="7">
        <v>354</v>
      </c>
      <c r="B356" s="7">
        <v>2023</v>
      </c>
      <c r="C356" s="3" t="s">
        <v>16</v>
      </c>
      <c r="D356" s="3" t="s">
        <v>73</v>
      </c>
      <c r="E356" s="3" t="s">
        <v>257</v>
      </c>
      <c r="F356" s="7">
        <v>202333110122</v>
      </c>
      <c r="G356" s="3" t="s">
        <v>19</v>
      </c>
      <c r="H356" s="7">
        <v>3.84</v>
      </c>
      <c r="I356" s="7">
        <v>72</v>
      </c>
      <c r="J356" s="7">
        <v>0</v>
      </c>
      <c r="K356" s="7">
        <v>422</v>
      </c>
      <c r="L356" s="7">
        <v>0</v>
      </c>
      <c r="M356" s="7" t="str">
        <f>IF(COUNTIF(体测成绩!$A$2:$A$530,$F356&amp;"")=0,"",IF(VLOOKUP($F356&amp;"",体测成绩!$A$2:$B$530,2,FALSE)="免测",80,VLOOKUP($F356&amp;"",体测成绩!$A$2:$B$530,2,FALSE)))</f>
        <v/>
      </c>
      <c r="N356" s="7" t="str">
        <f>IF(OR(IFERROR(VALUE(M356)&lt;80,FALSE),COUNTIF(缓考名单!$A$2:$A$49,$F356&amp;"")&gt;0,COUNTIF(缓考名单!$B$2:$B$49,#REF!)&gt;0,IFERROR(VLOOKUP($F356&amp;"",学年成绩!$A$2:$B$462,2,FALSE)&lt;&gt;"100%",FALSE)),"是","")</f>
        <v/>
      </c>
      <c r="O356" s="7"/>
      <c r="P356" s="8"/>
    </row>
    <row r="357" ht="35" hidden="1" customHeight="1" spans="1:16">
      <c r="A357" s="7">
        <v>355</v>
      </c>
      <c r="B357" s="7">
        <v>2023</v>
      </c>
      <c r="C357" s="3" t="s">
        <v>16</v>
      </c>
      <c r="D357" s="3" t="s">
        <v>73</v>
      </c>
      <c r="E357" s="3" t="s">
        <v>257</v>
      </c>
      <c r="F357" s="7">
        <v>202334510222</v>
      </c>
      <c r="G357" s="3" t="s">
        <v>19</v>
      </c>
      <c r="H357" s="7">
        <v>3.89</v>
      </c>
      <c r="I357" s="7">
        <v>65</v>
      </c>
      <c r="J357" s="7">
        <v>0</v>
      </c>
      <c r="K357" s="7">
        <v>422</v>
      </c>
      <c r="L357" s="7">
        <v>0</v>
      </c>
      <c r="M357" s="7" t="str">
        <f>IF(COUNTIF(体测成绩!$A$2:$A$530,$F357&amp;"")=0,"",IF(VLOOKUP($F357&amp;"",体测成绩!$A$2:$B$530,2,FALSE)="免测",80,VLOOKUP($F357&amp;"",体测成绩!$A$2:$B$530,2,FALSE)))</f>
        <v/>
      </c>
      <c r="N357" s="7" t="str">
        <f>IF(OR(IFERROR(VALUE(M357)&lt;80,FALSE),COUNTIF(缓考名单!$A$2:$A$49,$F357&amp;"")&gt;0,COUNTIF(缓考名单!$B$2:$B$49,#REF!)&gt;0,IFERROR(VLOOKUP($F357&amp;"",学年成绩!$A$2:$B$462,2,FALSE)&lt;&gt;"100%",FALSE)),"是","")</f>
        <v/>
      </c>
      <c r="O357" s="7"/>
      <c r="P357" s="8"/>
    </row>
    <row r="358" ht="35" hidden="1" customHeight="1" spans="1:16">
      <c r="A358" s="7">
        <v>356</v>
      </c>
      <c r="B358" s="7">
        <v>2023</v>
      </c>
      <c r="C358" s="3" t="s">
        <v>16</v>
      </c>
      <c r="D358" s="3" t="s">
        <v>73</v>
      </c>
      <c r="E358" s="3" t="s">
        <v>257</v>
      </c>
      <c r="F358" s="7">
        <v>202334510223</v>
      </c>
      <c r="G358" s="3" t="s">
        <v>19</v>
      </c>
      <c r="H358" s="7">
        <v>3.89</v>
      </c>
      <c r="I358" s="7">
        <v>63</v>
      </c>
      <c r="J358" s="7">
        <v>0</v>
      </c>
      <c r="K358" s="7">
        <v>422</v>
      </c>
      <c r="L358" s="7">
        <v>0</v>
      </c>
      <c r="M358" s="7" t="str">
        <f>IF(COUNTIF(体测成绩!$A$2:$A$530,$F358&amp;"")=0,"",IF(VLOOKUP($F358&amp;"",体测成绩!$A$2:$B$530,2,FALSE)="免测",80,VLOOKUP($F358&amp;"",体测成绩!$A$2:$B$530,2,FALSE)))</f>
        <v/>
      </c>
      <c r="N358" s="7" t="str">
        <f>IF(OR(IFERROR(VALUE(M358)&lt;80,FALSE),COUNTIF(缓考名单!$A$2:$A$49,$F358&amp;"")&gt;0,COUNTIF(缓考名单!$B$2:$B$49,#REF!)&gt;0,IFERROR(VLOOKUP($F358&amp;"",学年成绩!$A$2:$B$462,2,FALSE)&lt;&gt;"100%",FALSE)),"是","")</f>
        <v/>
      </c>
      <c r="O358" s="7"/>
      <c r="P358" s="8"/>
    </row>
    <row r="359" ht="35" hidden="1" customHeight="1" spans="1:16">
      <c r="A359" s="7">
        <v>357</v>
      </c>
      <c r="B359" s="7">
        <v>2023</v>
      </c>
      <c r="C359" s="3" t="s">
        <v>16</v>
      </c>
      <c r="D359" s="3" t="s">
        <v>73</v>
      </c>
      <c r="E359" s="3" t="s">
        <v>257</v>
      </c>
      <c r="F359" s="7">
        <v>202334510226</v>
      </c>
      <c r="G359" s="3" t="s">
        <v>19</v>
      </c>
      <c r="H359" s="7">
        <v>2.87</v>
      </c>
      <c r="I359" s="7">
        <v>177</v>
      </c>
      <c r="J359" s="7">
        <v>0</v>
      </c>
      <c r="K359" s="7">
        <v>422</v>
      </c>
      <c r="L359" s="7">
        <v>0</v>
      </c>
      <c r="M359" s="7" t="str">
        <f>IF(COUNTIF(体测成绩!$A$2:$A$530,$F359&amp;"")=0,"",IF(VLOOKUP($F359&amp;"",体测成绩!$A$2:$B$530,2,FALSE)="免测",80,VLOOKUP($F359&amp;"",体测成绩!$A$2:$B$530,2,FALSE)))</f>
        <v/>
      </c>
      <c r="N359" s="7" t="str">
        <f>IF(OR(IFERROR(VALUE(M359)&lt;80,FALSE),COUNTIF(缓考名单!$A$2:$A$49,$F359&amp;"")&gt;0,COUNTIF(缓考名单!$B$2:$B$49,#REF!)&gt;0,IFERROR(VLOOKUP($F359&amp;"",学年成绩!$A$2:$B$462,2,FALSE)&lt;&gt;"100%",FALSE)),"是","")</f>
        <v/>
      </c>
      <c r="O359" s="7"/>
      <c r="P359" s="8"/>
    </row>
    <row r="360" ht="35" hidden="1" customHeight="1" spans="1:16">
      <c r="A360" s="7">
        <v>358</v>
      </c>
      <c r="B360" s="7">
        <v>2023</v>
      </c>
      <c r="C360" s="3" t="s">
        <v>16</v>
      </c>
      <c r="D360" s="3" t="s">
        <v>73</v>
      </c>
      <c r="E360" s="3" t="s">
        <v>257</v>
      </c>
      <c r="F360" s="7">
        <v>202334510204</v>
      </c>
      <c r="G360" s="3" t="s">
        <v>19</v>
      </c>
      <c r="H360" s="7">
        <v>3.63</v>
      </c>
      <c r="I360" s="7">
        <v>109</v>
      </c>
      <c r="J360" s="7">
        <v>0</v>
      </c>
      <c r="K360" s="7">
        <v>422</v>
      </c>
      <c r="L360" s="7">
        <v>0</v>
      </c>
      <c r="M360" s="7" t="str">
        <f>IF(COUNTIF(体测成绩!$A$2:$A$530,$F360&amp;"")=0,"",IF(VLOOKUP($F360&amp;"",体测成绩!$A$2:$B$530,2,FALSE)="免测",80,VLOOKUP($F360&amp;"",体测成绩!$A$2:$B$530,2,FALSE)))</f>
        <v/>
      </c>
      <c r="N360" s="7" t="str">
        <f>IF(OR(IFERROR(VALUE(M360)&lt;80,FALSE),COUNTIF(缓考名单!$A$2:$A$49,$F360&amp;"")&gt;0,COUNTIF(缓考名单!$B$2:$B$49,#REF!)&gt;0,IFERROR(VLOOKUP($F360&amp;"",学年成绩!$A$2:$B$462,2,FALSE)&lt;&gt;"100%",FALSE)),"是","")</f>
        <v/>
      </c>
      <c r="O360" s="7"/>
      <c r="P360" s="8"/>
    </row>
    <row r="361" ht="35" hidden="1" customHeight="1" spans="1:16">
      <c r="A361" s="7">
        <v>359</v>
      </c>
      <c r="B361" s="7">
        <v>2023</v>
      </c>
      <c r="C361" s="3" t="s">
        <v>16</v>
      </c>
      <c r="D361" s="3" t="s">
        <v>73</v>
      </c>
      <c r="E361" s="3" t="s">
        <v>257</v>
      </c>
      <c r="F361" s="7">
        <v>202334510231</v>
      </c>
      <c r="G361" s="3" t="s">
        <v>19</v>
      </c>
      <c r="H361" s="7">
        <v>3.71</v>
      </c>
      <c r="I361" s="7">
        <v>101</v>
      </c>
      <c r="J361" s="7">
        <v>0</v>
      </c>
      <c r="K361" s="7">
        <v>422</v>
      </c>
      <c r="L361" s="7">
        <v>0</v>
      </c>
      <c r="M361" s="7" t="str">
        <f>IF(COUNTIF(体测成绩!$A$2:$A$530,$F361&amp;"")=0,"",IF(VLOOKUP($F361&amp;"",体测成绩!$A$2:$B$530,2,FALSE)="免测",80,VLOOKUP($F361&amp;"",体测成绩!$A$2:$B$530,2,FALSE)))</f>
        <v/>
      </c>
      <c r="N361" s="7" t="str">
        <f>IF(OR(IFERROR(VALUE(M361)&lt;80,FALSE),COUNTIF(缓考名单!$A$2:$A$49,$F361&amp;"")&gt;0,COUNTIF(缓考名单!$B$2:$B$49,#REF!)&gt;0,IFERROR(VLOOKUP($F361&amp;"",学年成绩!$A$2:$B$462,2,FALSE)&lt;&gt;"100%",FALSE)),"是","")</f>
        <v/>
      </c>
      <c r="O361" s="7"/>
      <c r="P361" s="8"/>
    </row>
    <row r="362" ht="35" hidden="1" customHeight="1" spans="1:16">
      <c r="A362" s="7">
        <v>360</v>
      </c>
      <c r="B362" s="7">
        <v>2023</v>
      </c>
      <c r="C362" s="3" t="s">
        <v>16</v>
      </c>
      <c r="D362" s="3" t="s">
        <v>73</v>
      </c>
      <c r="E362" s="3" t="s">
        <v>257</v>
      </c>
      <c r="F362" s="7">
        <v>202334510230</v>
      </c>
      <c r="G362" s="3" t="s">
        <v>20</v>
      </c>
      <c r="H362" s="7">
        <v>3.42</v>
      </c>
      <c r="I362" s="7">
        <v>134</v>
      </c>
      <c r="J362" s="7">
        <v>0</v>
      </c>
      <c r="K362" s="7">
        <v>422</v>
      </c>
      <c r="L362" s="7">
        <v>0</v>
      </c>
      <c r="M362" s="7" t="str">
        <f>IF(COUNTIF(体测成绩!$A$2:$A$530,$F362&amp;"")=0,"",IF(VLOOKUP($F362&amp;"",体测成绩!$A$2:$B$530,2,FALSE)="免测",80,VLOOKUP($F362&amp;"",体测成绩!$A$2:$B$530,2,FALSE)))</f>
        <v/>
      </c>
      <c r="N362" s="7" t="str">
        <f>IF(OR(IFERROR(VALUE(M362)&lt;80,FALSE),COUNTIF(缓考名单!$A$2:$A$49,$F362&amp;"")&gt;0,COUNTIF(缓考名单!$B$2:$B$49,#REF!)&gt;0,IFERROR(VLOOKUP($F362&amp;"",学年成绩!$A$2:$B$462,2,FALSE)&lt;&gt;"100%",FALSE)),"是","")</f>
        <v/>
      </c>
      <c r="O362" s="7"/>
      <c r="P362" s="8"/>
    </row>
    <row r="363" ht="35" hidden="1" customHeight="1" spans="1:16">
      <c r="A363" s="7">
        <v>361</v>
      </c>
      <c r="B363" s="7">
        <v>2023</v>
      </c>
      <c r="C363" s="3" t="s">
        <v>16</v>
      </c>
      <c r="D363" s="3" t="s">
        <v>73</v>
      </c>
      <c r="E363" s="3" t="s">
        <v>257</v>
      </c>
      <c r="F363" s="7">
        <v>202334510202</v>
      </c>
      <c r="G363" s="3" t="s">
        <v>20</v>
      </c>
      <c r="H363" s="7">
        <v>4.25</v>
      </c>
      <c r="I363" s="7">
        <v>15</v>
      </c>
      <c r="J363" s="7">
        <v>0</v>
      </c>
      <c r="K363" s="7">
        <v>422</v>
      </c>
      <c r="L363" s="7">
        <v>0</v>
      </c>
      <c r="M363" s="7" t="str">
        <f>IF(COUNTIF(体测成绩!$A$2:$A$530,$F363&amp;"")=0,"",IF(VLOOKUP($F363&amp;"",体测成绩!$A$2:$B$530,2,FALSE)="免测",80,VLOOKUP($F363&amp;"",体测成绩!$A$2:$B$530,2,FALSE)))</f>
        <v/>
      </c>
      <c r="N363" s="7" t="str">
        <f>IF(OR(IFERROR(VALUE(M363)&lt;80,FALSE),COUNTIF(缓考名单!$A$2:$A$49,$F363&amp;"")&gt;0,COUNTIF(缓考名单!$B$2:$B$49,#REF!)&gt;0,IFERROR(VLOOKUP($F363&amp;"",学年成绩!$A$2:$B$462,2,FALSE)&lt;&gt;"100%",FALSE)),"是","")</f>
        <v/>
      </c>
      <c r="O363" s="7"/>
      <c r="P363" s="8"/>
    </row>
    <row r="364" ht="35" hidden="1" customHeight="1" spans="1:16">
      <c r="A364" s="7">
        <v>362</v>
      </c>
      <c r="B364" s="7">
        <v>2023</v>
      </c>
      <c r="C364" s="3" t="s">
        <v>16</v>
      </c>
      <c r="D364" s="3" t="s">
        <v>73</v>
      </c>
      <c r="E364" s="3" t="s">
        <v>257</v>
      </c>
      <c r="F364" s="7">
        <v>202334510205</v>
      </c>
      <c r="G364" s="3" t="s">
        <v>19</v>
      </c>
      <c r="H364" s="7">
        <v>4</v>
      </c>
      <c r="I364" s="7">
        <v>46</v>
      </c>
      <c r="J364" s="7">
        <v>0</v>
      </c>
      <c r="K364" s="7">
        <v>422</v>
      </c>
      <c r="L364" s="7">
        <v>0</v>
      </c>
      <c r="M364" s="7" t="str">
        <f>IF(COUNTIF(体测成绩!$A$2:$A$530,$F364&amp;"")=0,"",IF(VLOOKUP($F364&amp;"",体测成绩!$A$2:$B$530,2,FALSE)="免测",80,VLOOKUP($F364&amp;"",体测成绩!$A$2:$B$530,2,FALSE)))</f>
        <v/>
      </c>
      <c r="N364" s="7" t="str">
        <f>IF(OR(IFERROR(VALUE(M364)&lt;80,FALSE),COUNTIF(缓考名单!$A$2:$A$49,$F364&amp;"")&gt;0,COUNTIF(缓考名单!$B$2:$B$49,#REF!)&gt;0,IFERROR(VLOOKUP($F364&amp;"",学年成绩!$A$2:$B$462,2,FALSE)&lt;&gt;"100%",FALSE)),"是","")</f>
        <v/>
      </c>
      <c r="O364" s="7"/>
      <c r="P364" s="8"/>
    </row>
    <row r="365" ht="35" hidden="1" customHeight="1" spans="1:16">
      <c r="A365" s="7">
        <v>363</v>
      </c>
      <c r="B365" s="7">
        <v>2023</v>
      </c>
      <c r="C365" s="3" t="s">
        <v>16</v>
      </c>
      <c r="D365" s="3" t="s">
        <v>73</v>
      </c>
      <c r="E365" s="3" t="s">
        <v>257</v>
      </c>
      <c r="F365" s="7">
        <v>202334510210</v>
      </c>
      <c r="G365" s="3" t="s">
        <v>19</v>
      </c>
      <c r="H365" s="7">
        <v>3.44</v>
      </c>
      <c r="I365" s="7">
        <v>132</v>
      </c>
      <c r="J365" s="7">
        <v>0</v>
      </c>
      <c r="K365" s="7">
        <v>422</v>
      </c>
      <c r="L365" s="7">
        <v>0</v>
      </c>
      <c r="M365" s="7" t="str">
        <f>IF(COUNTIF(体测成绩!$A$2:$A$530,$F365&amp;"")=0,"",IF(VLOOKUP($F365&amp;"",体测成绩!$A$2:$B$530,2,FALSE)="免测",80,VLOOKUP($F365&amp;"",体测成绩!$A$2:$B$530,2,FALSE)))</f>
        <v/>
      </c>
      <c r="N365" s="7" t="str">
        <f>IF(OR(IFERROR(VALUE(M365)&lt;80,FALSE),COUNTIF(缓考名单!$A$2:$A$49,$F365&amp;"")&gt;0,COUNTIF(缓考名单!$B$2:$B$49,#REF!)&gt;0,IFERROR(VLOOKUP($F365&amp;"",学年成绩!$A$2:$B$462,2,FALSE)&lt;&gt;"100%",FALSE)),"是","")</f>
        <v/>
      </c>
      <c r="O365" s="7"/>
      <c r="P365" s="8"/>
    </row>
    <row r="366" ht="35" hidden="1" customHeight="1" spans="1:16">
      <c r="A366" s="7">
        <v>364</v>
      </c>
      <c r="B366" s="7">
        <v>2023</v>
      </c>
      <c r="C366" s="3" t="s">
        <v>16</v>
      </c>
      <c r="D366" s="3" t="s">
        <v>73</v>
      </c>
      <c r="E366" s="3" t="s">
        <v>257</v>
      </c>
      <c r="F366" s="7">
        <v>202334510209</v>
      </c>
      <c r="G366" s="3" t="s">
        <v>19</v>
      </c>
      <c r="H366" s="7">
        <v>3.39</v>
      </c>
      <c r="I366" s="7">
        <v>138</v>
      </c>
      <c r="J366" s="7">
        <v>0</v>
      </c>
      <c r="K366" s="7">
        <v>422</v>
      </c>
      <c r="L366" s="7">
        <v>0</v>
      </c>
      <c r="M366" s="7" t="str">
        <f>IF(COUNTIF(体测成绩!$A$2:$A$530,$F366&amp;"")=0,"",IF(VLOOKUP($F366&amp;"",体测成绩!$A$2:$B$530,2,FALSE)="免测",80,VLOOKUP($F366&amp;"",体测成绩!$A$2:$B$530,2,FALSE)))</f>
        <v/>
      </c>
      <c r="N366" s="7" t="str">
        <f>IF(OR(IFERROR(VALUE(M366)&lt;80,FALSE),COUNTIF(缓考名单!$A$2:$A$49,$F366&amp;"")&gt;0,COUNTIF(缓考名单!$B$2:$B$49,#REF!)&gt;0,IFERROR(VLOOKUP($F366&amp;"",学年成绩!$A$2:$B$462,2,FALSE)&lt;&gt;"100%",FALSE)),"是","")</f>
        <v/>
      </c>
      <c r="O366" s="7"/>
      <c r="P366" s="8"/>
    </row>
    <row r="367" ht="35" hidden="1" customHeight="1" spans="1:16">
      <c r="A367" s="7">
        <v>365</v>
      </c>
      <c r="B367" s="7">
        <v>2023</v>
      </c>
      <c r="C367" s="3" t="s">
        <v>16</v>
      </c>
      <c r="D367" s="3" t="s">
        <v>73</v>
      </c>
      <c r="E367" s="3" t="s">
        <v>257</v>
      </c>
      <c r="F367" s="7">
        <v>202334510212</v>
      </c>
      <c r="G367" s="3" t="s">
        <v>19</v>
      </c>
      <c r="H367" s="7">
        <v>4.04</v>
      </c>
      <c r="I367" s="7">
        <v>40</v>
      </c>
      <c r="J367" s="7">
        <v>0</v>
      </c>
      <c r="K367" s="7">
        <v>422</v>
      </c>
      <c r="L367" s="7">
        <v>0</v>
      </c>
      <c r="M367" s="7" t="str">
        <f>IF(COUNTIF(体测成绩!$A$2:$A$530,$F367&amp;"")=0,"",IF(VLOOKUP($F367&amp;"",体测成绩!$A$2:$B$530,2,FALSE)="免测",80,VLOOKUP($F367&amp;"",体测成绩!$A$2:$B$530,2,FALSE)))</f>
        <v/>
      </c>
      <c r="N367" s="7" t="str">
        <f>IF(OR(IFERROR(VALUE(M367)&lt;80,FALSE),COUNTIF(缓考名单!$A$2:$A$49,$F367&amp;"")&gt;0,COUNTIF(缓考名单!$B$2:$B$49,#REF!)&gt;0,IFERROR(VLOOKUP($F367&amp;"",学年成绩!$A$2:$B$462,2,FALSE)&lt;&gt;"100%",FALSE)),"是","")</f>
        <v/>
      </c>
      <c r="O367" s="7"/>
      <c r="P367" s="8"/>
    </row>
    <row r="368" ht="35" hidden="1" customHeight="1" spans="1:16">
      <c r="A368" s="7">
        <v>366</v>
      </c>
      <c r="B368" s="7">
        <v>2023</v>
      </c>
      <c r="C368" s="3" t="s">
        <v>16</v>
      </c>
      <c r="D368" s="3" t="s">
        <v>73</v>
      </c>
      <c r="E368" s="3" t="s">
        <v>257</v>
      </c>
      <c r="F368" s="7">
        <v>202329210206</v>
      </c>
      <c r="G368" s="3" t="s">
        <v>20</v>
      </c>
      <c r="H368" s="7">
        <v>3.78</v>
      </c>
      <c r="I368" s="7">
        <v>81</v>
      </c>
      <c r="J368" s="7">
        <v>0</v>
      </c>
      <c r="K368" s="7">
        <v>422</v>
      </c>
      <c r="L368" s="7">
        <v>0</v>
      </c>
      <c r="M368" s="7" t="str">
        <f>IF(COUNTIF(体测成绩!$A$2:$A$530,$F368&amp;"")=0,"",IF(VLOOKUP($F368&amp;"",体测成绩!$A$2:$B$530,2,FALSE)="免测",80,VLOOKUP($F368&amp;"",体测成绩!$A$2:$B$530,2,FALSE)))</f>
        <v/>
      </c>
      <c r="N368" s="7" t="str">
        <f>IF(OR(IFERROR(VALUE(M368)&lt;80,FALSE),COUNTIF(缓考名单!$A$2:$A$49,$F368&amp;"")&gt;0,COUNTIF(缓考名单!$B$2:$B$49,#REF!)&gt;0,IFERROR(VLOOKUP($F368&amp;"",学年成绩!$A$2:$B$462,2,FALSE)&lt;&gt;"100%",FALSE)),"是","")</f>
        <v/>
      </c>
      <c r="O368" s="7"/>
      <c r="P368" s="8"/>
    </row>
    <row r="369" ht="35" hidden="1" customHeight="1" spans="1:16">
      <c r="A369" s="7">
        <v>367</v>
      </c>
      <c r="B369" s="7">
        <v>2023</v>
      </c>
      <c r="C369" s="3" t="s">
        <v>16</v>
      </c>
      <c r="D369" s="3" t="s">
        <v>73</v>
      </c>
      <c r="E369" s="3" t="s">
        <v>257</v>
      </c>
      <c r="F369" s="7">
        <v>202334510211</v>
      </c>
      <c r="G369" s="3" t="s">
        <v>19</v>
      </c>
      <c r="H369" s="7">
        <v>4.18</v>
      </c>
      <c r="I369" s="7">
        <v>27</v>
      </c>
      <c r="J369" s="7">
        <v>0</v>
      </c>
      <c r="K369" s="7">
        <v>422</v>
      </c>
      <c r="L369" s="7">
        <v>0</v>
      </c>
      <c r="M369" s="7" t="str">
        <f>IF(COUNTIF(体测成绩!$A$2:$A$530,$F369&amp;"")=0,"",IF(VLOOKUP($F369&amp;"",体测成绩!$A$2:$B$530,2,FALSE)="免测",80,VLOOKUP($F369&amp;"",体测成绩!$A$2:$B$530,2,FALSE)))</f>
        <v/>
      </c>
      <c r="N369" s="7" t="str">
        <f>IF(OR(IFERROR(VALUE(M369)&lt;80,FALSE),COUNTIF(缓考名单!$A$2:$A$49,$F369&amp;"")&gt;0,COUNTIF(缓考名单!$B$2:$B$49,#REF!)&gt;0,IFERROR(VLOOKUP($F369&amp;"",学年成绩!$A$2:$B$462,2,FALSE)&lt;&gt;"100%",FALSE)),"是","")</f>
        <v/>
      </c>
      <c r="O369" s="7"/>
      <c r="P369" s="8"/>
    </row>
    <row r="370" ht="35" hidden="1" customHeight="1" spans="1:16">
      <c r="A370" s="7">
        <v>368</v>
      </c>
      <c r="B370" s="7">
        <v>2023</v>
      </c>
      <c r="C370" s="3" t="s">
        <v>16</v>
      </c>
      <c r="D370" s="3" t="s">
        <v>73</v>
      </c>
      <c r="E370" s="3" t="s">
        <v>258</v>
      </c>
      <c r="F370" s="7">
        <v>202334510319</v>
      </c>
      <c r="G370" s="3" t="s">
        <v>19</v>
      </c>
      <c r="H370" s="7">
        <v>4.19</v>
      </c>
      <c r="I370" s="7">
        <v>25</v>
      </c>
      <c r="J370" s="7">
        <v>73.02</v>
      </c>
      <c r="K370" s="7">
        <v>43</v>
      </c>
      <c r="L370" s="7">
        <v>0</v>
      </c>
      <c r="M370" s="7" t="str">
        <f>IF(COUNTIF(体测成绩!$A$2:$A$530,$F370&amp;"")=0,"",IF(VLOOKUP($F370&amp;"",体测成绩!$A$2:$B$530,2,FALSE)="免测",80,VLOOKUP($F370&amp;"",体测成绩!$A$2:$B$530,2,FALSE)))</f>
        <v/>
      </c>
      <c r="N370" s="7" t="str">
        <f>IF(OR(IFERROR(VALUE(M370)&lt;80,FALSE),COUNTIF(缓考名单!$A$2:$A$49,$F370&amp;"")&gt;0,COUNTIF(缓考名单!$B$2:$B$49,#REF!)&gt;0,IFERROR(VLOOKUP($F370&amp;"",学年成绩!$A$2:$B$462,2,FALSE)&lt;&gt;"100%",FALSE)),"是","")</f>
        <v/>
      </c>
      <c r="O370" s="7"/>
      <c r="P370" s="8"/>
    </row>
    <row r="371" ht="35" hidden="1" customHeight="1" spans="1:16">
      <c r="A371" s="7">
        <v>369</v>
      </c>
      <c r="B371" s="7">
        <v>2023</v>
      </c>
      <c r="C371" s="3" t="s">
        <v>16</v>
      </c>
      <c r="D371" s="3" t="s">
        <v>73</v>
      </c>
      <c r="E371" s="3" t="s">
        <v>258</v>
      </c>
      <c r="F371" s="7">
        <v>202334510306</v>
      </c>
      <c r="G371" s="3" t="s">
        <v>19</v>
      </c>
      <c r="H371" s="7">
        <v>3.67</v>
      </c>
      <c r="I371" s="7">
        <v>107</v>
      </c>
      <c r="J371" s="7">
        <v>66.64</v>
      </c>
      <c r="K371" s="7">
        <v>106</v>
      </c>
      <c r="L371" s="7">
        <v>0</v>
      </c>
      <c r="M371" s="7" t="str">
        <f>IF(COUNTIF(体测成绩!$A$2:$A$530,$F371&amp;"")=0,"",IF(VLOOKUP($F371&amp;"",体测成绩!$A$2:$B$530,2,FALSE)="免测",80,VLOOKUP($F371&amp;"",体测成绩!$A$2:$B$530,2,FALSE)))</f>
        <v/>
      </c>
      <c r="N371" s="7" t="str">
        <f>IF(OR(IFERROR(VALUE(M371)&lt;80,FALSE),COUNTIF(缓考名单!$A$2:$A$49,$F371&amp;"")&gt;0,COUNTIF(缓考名单!$B$2:$B$49,#REF!)&gt;0,IFERROR(VLOOKUP($F371&amp;"",学年成绩!$A$2:$B$462,2,FALSE)&lt;&gt;"100%",FALSE)),"是","")</f>
        <v/>
      </c>
      <c r="O371" s="7"/>
      <c r="P371" s="8"/>
    </row>
    <row r="372" ht="35" hidden="1" customHeight="1" spans="1:16">
      <c r="A372" s="7">
        <v>370</v>
      </c>
      <c r="B372" s="7">
        <v>2023</v>
      </c>
      <c r="C372" s="3" t="s">
        <v>16</v>
      </c>
      <c r="D372" s="3" t="s">
        <v>73</v>
      </c>
      <c r="E372" s="3" t="s">
        <v>258</v>
      </c>
      <c r="F372" s="7">
        <v>202334510316</v>
      </c>
      <c r="G372" s="3" t="s">
        <v>19</v>
      </c>
      <c r="H372" s="7">
        <v>3.57</v>
      </c>
      <c r="I372" s="7">
        <v>116</v>
      </c>
      <c r="J372" s="7">
        <v>65.64</v>
      </c>
      <c r="K372" s="7">
        <v>113</v>
      </c>
      <c r="L372" s="7">
        <v>0</v>
      </c>
      <c r="M372" s="7" t="str">
        <f>IF(COUNTIF(体测成绩!$A$2:$A$530,$F372&amp;"")=0,"",IF(VLOOKUP($F372&amp;"",体测成绩!$A$2:$B$530,2,FALSE)="免测",80,VLOOKUP($F372&amp;"",体测成绩!$A$2:$B$530,2,FALSE)))</f>
        <v/>
      </c>
      <c r="N372" s="7" t="str">
        <f>IF(OR(IFERROR(VALUE(M372)&lt;80,FALSE),COUNTIF(缓考名单!$A$2:$A$49,$F372&amp;"")&gt;0,COUNTIF(缓考名单!$B$2:$B$49,#REF!)&gt;0,IFERROR(VLOOKUP($F372&amp;"",学年成绩!$A$2:$B$462,2,FALSE)&lt;&gt;"100%",FALSE)),"是","")</f>
        <v/>
      </c>
      <c r="O372" s="7"/>
      <c r="P372" s="8"/>
    </row>
    <row r="373" ht="35" hidden="1" customHeight="1" spans="1:16">
      <c r="A373" s="7">
        <v>371</v>
      </c>
      <c r="B373" s="7">
        <v>2023</v>
      </c>
      <c r="C373" s="3" t="s">
        <v>16</v>
      </c>
      <c r="D373" s="3" t="s">
        <v>73</v>
      </c>
      <c r="E373" s="3" t="s">
        <v>258</v>
      </c>
      <c r="F373" s="7">
        <v>202334510324</v>
      </c>
      <c r="G373" s="3" t="s">
        <v>20</v>
      </c>
      <c r="H373" s="7">
        <v>3.01</v>
      </c>
      <c r="I373" s="7">
        <v>169</v>
      </c>
      <c r="J373" s="7">
        <v>60.14</v>
      </c>
      <c r="K373" s="7">
        <v>143</v>
      </c>
      <c r="L373" s="7">
        <v>0</v>
      </c>
      <c r="M373" s="7" t="str">
        <f>IF(COUNTIF(体测成绩!$A$2:$A$530,$F373&amp;"")=0,"",IF(VLOOKUP($F373&amp;"",体测成绩!$A$2:$B$530,2,FALSE)="免测",80,VLOOKUP($F373&amp;"",体测成绩!$A$2:$B$530,2,FALSE)))</f>
        <v/>
      </c>
      <c r="N373" s="7" t="str">
        <f>IF(OR(IFERROR(VALUE(M373)&lt;80,FALSE),COUNTIF(缓考名单!$A$2:$A$49,$F373&amp;"")&gt;0,COUNTIF(缓考名单!$B$2:$B$49,#REF!)&gt;0,IFERROR(VLOOKUP($F373&amp;"",学年成绩!$A$2:$B$462,2,FALSE)&lt;&gt;"100%",FALSE)),"是","")</f>
        <v/>
      </c>
      <c r="O373" s="7"/>
      <c r="P373" s="8"/>
    </row>
    <row r="374" ht="35" hidden="1" customHeight="1" spans="1:16">
      <c r="A374" s="7">
        <v>372</v>
      </c>
      <c r="B374" s="7">
        <v>2023</v>
      </c>
      <c r="C374" s="3" t="s">
        <v>16</v>
      </c>
      <c r="D374" s="3" t="s">
        <v>73</v>
      </c>
      <c r="E374" s="3" t="s">
        <v>258</v>
      </c>
      <c r="F374" s="7">
        <v>202334510322</v>
      </c>
      <c r="G374" s="3" t="s">
        <v>19</v>
      </c>
      <c r="H374" s="7">
        <v>3.93</v>
      </c>
      <c r="I374" s="7">
        <v>58</v>
      </c>
      <c r="J374" s="7">
        <v>70.64</v>
      </c>
      <c r="K374" s="7">
        <v>66</v>
      </c>
      <c r="L374" s="7">
        <v>0</v>
      </c>
      <c r="M374" s="7" t="str">
        <f>IF(COUNTIF(体测成绩!$A$2:$A$530,$F374&amp;"")=0,"",IF(VLOOKUP($F374&amp;"",体测成绩!$A$2:$B$530,2,FALSE)="免测",80,VLOOKUP($F374&amp;"",体测成绩!$A$2:$B$530,2,FALSE)))</f>
        <v/>
      </c>
      <c r="N374" s="7" t="str">
        <f>IF(OR(IFERROR(VALUE(M374)&lt;80,FALSE),COUNTIF(缓考名单!$A$2:$A$49,$F374&amp;"")&gt;0,COUNTIF(缓考名单!$B$2:$B$49,#REF!)&gt;0,IFERROR(VLOOKUP($F374&amp;"",学年成绩!$A$2:$B$462,2,FALSE)&lt;&gt;"100%",FALSE)),"是","")</f>
        <v/>
      </c>
      <c r="O374" s="7"/>
      <c r="P374" s="8"/>
    </row>
    <row r="375" ht="35" hidden="1" customHeight="1" spans="1:16">
      <c r="A375" s="7">
        <v>373</v>
      </c>
      <c r="B375" s="7">
        <v>2023</v>
      </c>
      <c r="C375" s="3" t="s">
        <v>16</v>
      </c>
      <c r="D375" s="3" t="s">
        <v>73</v>
      </c>
      <c r="E375" s="3" t="s">
        <v>258</v>
      </c>
      <c r="F375" s="7">
        <v>202334510321</v>
      </c>
      <c r="G375" s="3" t="s">
        <v>19</v>
      </c>
      <c r="H375" s="7">
        <v>3.58</v>
      </c>
      <c r="I375" s="7">
        <v>115</v>
      </c>
      <c r="J375" s="7">
        <v>67.81</v>
      </c>
      <c r="K375" s="7">
        <v>93</v>
      </c>
      <c r="L375" s="7">
        <v>0</v>
      </c>
      <c r="M375" s="7" t="str">
        <f>IF(COUNTIF(体测成绩!$A$2:$A$530,$F375&amp;"")=0,"",IF(VLOOKUP($F375&amp;"",体测成绩!$A$2:$B$530,2,FALSE)="免测",80,VLOOKUP($F375&amp;"",体测成绩!$A$2:$B$530,2,FALSE)))</f>
        <v/>
      </c>
      <c r="N375" s="7" t="str">
        <f>IF(OR(IFERROR(VALUE(M375)&lt;80,FALSE),COUNTIF(缓考名单!$A$2:$A$49,$F375&amp;"")&gt;0,COUNTIF(缓考名单!$B$2:$B$49,#REF!)&gt;0,IFERROR(VLOOKUP($F375&amp;"",学年成绩!$A$2:$B$462,2,FALSE)&lt;&gt;"100%",FALSE)),"是","")</f>
        <v/>
      </c>
      <c r="O375" s="7"/>
      <c r="P375" s="8"/>
    </row>
    <row r="376" ht="35" hidden="1" customHeight="1" spans="1:16">
      <c r="A376" s="7">
        <v>374</v>
      </c>
      <c r="B376" s="7">
        <v>2023</v>
      </c>
      <c r="C376" s="3" t="s">
        <v>16</v>
      </c>
      <c r="D376" s="3" t="s">
        <v>73</v>
      </c>
      <c r="E376" s="3" t="s">
        <v>258</v>
      </c>
      <c r="F376" s="7">
        <v>202334510320</v>
      </c>
      <c r="G376" s="3" t="s">
        <v>19</v>
      </c>
      <c r="H376" s="7">
        <v>3.93</v>
      </c>
      <c r="I376" s="7">
        <v>57</v>
      </c>
      <c r="J376" s="7">
        <v>69.93</v>
      </c>
      <c r="K376" s="7">
        <v>78</v>
      </c>
      <c r="L376" s="7">
        <v>0</v>
      </c>
      <c r="M376" s="7" t="str">
        <f>IF(COUNTIF(体测成绩!$A$2:$A$530,$F376&amp;"")=0,"",IF(VLOOKUP($F376&amp;"",体测成绩!$A$2:$B$530,2,FALSE)="免测",80,VLOOKUP($F376&amp;"",体测成绩!$A$2:$B$530,2,FALSE)))</f>
        <v/>
      </c>
      <c r="N376" s="7" t="str">
        <f>IF(OR(IFERROR(VALUE(M376)&lt;80,FALSE),COUNTIF(缓考名单!$A$2:$A$49,$F376&amp;"")&gt;0,COUNTIF(缓考名单!$B$2:$B$49,#REF!)&gt;0,IFERROR(VLOOKUP($F376&amp;"",学年成绩!$A$2:$B$462,2,FALSE)&lt;&gt;"100%",FALSE)),"是","")</f>
        <v/>
      </c>
      <c r="O376" s="7"/>
      <c r="P376" s="8"/>
    </row>
    <row r="377" ht="35" hidden="1" customHeight="1" spans="1:16">
      <c r="A377" s="7">
        <v>375</v>
      </c>
      <c r="B377" s="7">
        <v>2023</v>
      </c>
      <c r="C377" s="3" t="s">
        <v>16</v>
      </c>
      <c r="D377" s="3" t="s">
        <v>73</v>
      </c>
      <c r="E377" s="3" t="s">
        <v>258</v>
      </c>
      <c r="F377" s="7">
        <v>202334510328</v>
      </c>
      <c r="G377" s="3" t="s">
        <v>19</v>
      </c>
      <c r="H377" s="7">
        <v>3.14</v>
      </c>
      <c r="I377" s="7">
        <v>162</v>
      </c>
      <c r="J377" s="7">
        <v>60.53</v>
      </c>
      <c r="K377" s="7">
        <v>141</v>
      </c>
      <c r="L377" s="7">
        <v>0</v>
      </c>
      <c r="M377" s="7" t="str">
        <f>IF(COUNTIF(体测成绩!$A$2:$A$530,$F377&amp;"")=0,"",IF(VLOOKUP($F377&amp;"",体测成绩!$A$2:$B$530,2,FALSE)="免测",80,VLOOKUP($F377&amp;"",体测成绩!$A$2:$B$530,2,FALSE)))</f>
        <v/>
      </c>
      <c r="N377" s="7" t="str">
        <f>IF(OR(IFERROR(VALUE(M377)&lt;80,FALSE),COUNTIF(缓考名单!$A$2:$A$49,$F377&amp;"")&gt;0,COUNTIF(缓考名单!$B$2:$B$49,#REF!)&gt;0,IFERROR(VLOOKUP($F377&amp;"",学年成绩!$A$2:$B$462,2,FALSE)&lt;&gt;"100%",FALSE)),"是","")</f>
        <v/>
      </c>
      <c r="O377" s="7"/>
      <c r="P377" s="8"/>
    </row>
    <row r="378" ht="35" hidden="1" customHeight="1" spans="1:16">
      <c r="A378" s="7">
        <v>376</v>
      </c>
      <c r="B378" s="7">
        <v>2023</v>
      </c>
      <c r="C378" s="3" t="s">
        <v>16</v>
      </c>
      <c r="D378" s="3" t="s">
        <v>73</v>
      </c>
      <c r="E378" s="3" t="s">
        <v>258</v>
      </c>
      <c r="F378" s="7">
        <v>202334510330</v>
      </c>
      <c r="G378" s="3" t="s">
        <v>19</v>
      </c>
      <c r="H378" s="7">
        <v>4.23</v>
      </c>
      <c r="I378" s="7">
        <v>17</v>
      </c>
      <c r="J378" s="7">
        <v>73.52</v>
      </c>
      <c r="K378" s="7">
        <v>39</v>
      </c>
      <c r="L378" s="7">
        <v>0</v>
      </c>
      <c r="M378" s="7" t="str">
        <f>IF(COUNTIF(体测成绩!$A$2:$A$530,$F378&amp;"")=0,"",IF(VLOOKUP($F378&amp;"",体测成绩!$A$2:$B$530,2,FALSE)="免测",80,VLOOKUP($F378&amp;"",体测成绩!$A$2:$B$530,2,FALSE)))</f>
        <v/>
      </c>
      <c r="N378" s="7" t="str">
        <f>IF(OR(IFERROR(VALUE(M378)&lt;80,FALSE),COUNTIF(缓考名单!$A$2:$A$49,$F378&amp;"")&gt;0,COUNTIF(缓考名单!$B$2:$B$49,#REF!)&gt;0,IFERROR(VLOOKUP($F378&amp;"",学年成绩!$A$2:$B$462,2,FALSE)&lt;&gt;"100%",FALSE)),"是","")</f>
        <v/>
      </c>
      <c r="O378" s="7"/>
      <c r="P378" s="8"/>
    </row>
    <row r="379" ht="35" hidden="1" customHeight="1" spans="1:16">
      <c r="A379" s="7">
        <v>377</v>
      </c>
      <c r="B379" s="7">
        <v>2023</v>
      </c>
      <c r="C379" s="3" t="s">
        <v>16</v>
      </c>
      <c r="D379" s="3" t="s">
        <v>73</v>
      </c>
      <c r="E379" s="3" t="s">
        <v>258</v>
      </c>
      <c r="F379" s="7">
        <v>202334510312</v>
      </c>
      <c r="G379" s="3" t="s">
        <v>19</v>
      </c>
      <c r="H379" s="7">
        <v>3.68</v>
      </c>
      <c r="I379" s="7">
        <v>105</v>
      </c>
      <c r="J379" s="7">
        <v>67.13</v>
      </c>
      <c r="K379" s="7">
        <v>101</v>
      </c>
      <c r="L379" s="7">
        <v>0</v>
      </c>
      <c r="M379" s="7" t="str">
        <f>IF(COUNTIF(体测成绩!$A$2:$A$530,$F379&amp;"")=0,"",IF(VLOOKUP($F379&amp;"",体测成绩!$A$2:$B$530,2,FALSE)="免测",80,VLOOKUP($F379&amp;"",体测成绩!$A$2:$B$530,2,FALSE)))</f>
        <v/>
      </c>
      <c r="N379" s="7" t="str">
        <f>IF(OR(IFERROR(VALUE(M379)&lt;80,FALSE),COUNTIF(缓考名单!$A$2:$A$49,$F379&amp;"")&gt;0,COUNTIF(缓考名单!$B$2:$B$49,#REF!)&gt;0,IFERROR(VLOOKUP($F379&amp;"",学年成绩!$A$2:$B$462,2,FALSE)&lt;&gt;"100%",FALSE)),"是","")</f>
        <v/>
      </c>
      <c r="O379" s="7"/>
      <c r="P379" s="8"/>
    </row>
    <row r="380" ht="35" hidden="1" customHeight="1" spans="1:16">
      <c r="A380" s="7">
        <v>378</v>
      </c>
      <c r="B380" s="7">
        <v>2023</v>
      </c>
      <c r="C380" s="3" t="s">
        <v>16</v>
      </c>
      <c r="D380" s="3" t="s">
        <v>73</v>
      </c>
      <c r="E380" s="3" t="s">
        <v>258</v>
      </c>
      <c r="F380" s="7">
        <v>202334510311</v>
      </c>
      <c r="G380" s="3" t="s">
        <v>19</v>
      </c>
      <c r="H380" s="7">
        <v>3.95</v>
      </c>
      <c r="I380" s="7">
        <v>55</v>
      </c>
      <c r="J380" s="7">
        <v>79.45</v>
      </c>
      <c r="K380" s="7">
        <v>22</v>
      </c>
      <c r="L380" s="7">
        <v>0</v>
      </c>
      <c r="M380" s="7" t="str">
        <f>IF(COUNTIF(体测成绩!$A$2:$A$530,$F380&amp;"")=0,"",IF(VLOOKUP($F380&amp;"",体测成绩!$A$2:$B$530,2,FALSE)="免测",80,VLOOKUP($F380&amp;"",体测成绩!$A$2:$B$530,2,FALSE)))</f>
        <v/>
      </c>
      <c r="N380" s="7" t="str">
        <f>IF(OR(IFERROR(VALUE(M380)&lt;80,FALSE),COUNTIF(缓考名单!$A$2:$A$49,$F380&amp;"")&gt;0,COUNTIF(缓考名单!$B$2:$B$49,#REF!)&gt;0,IFERROR(VLOOKUP($F380&amp;"",学年成绩!$A$2:$B$462,2,FALSE)&lt;&gt;"100%",FALSE)),"是","")</f>
        <v/>
      </c>
      <c r="O380" s="7"/>
      <c r="P380" s="8"/>
    </row>
    <row r="381" ht="35" hidden="1" customHeight="1" spans="1:16">
      <c r="A381" s="7">
        <v>379</v>
      </c>
      <c r="B381" s="7">
        <v>2023</v>
      </c>
      <c r="C381" s="3" t="s">
        <v>16</v>
      </c>
      <c r="D381" s="3" t="s">
        <v>73</v>
      </c>
      <c r="E381" s="3" t="s">
        <v>258</v>
      </c>
      <c r="F381" s="7">
        <v>202334510310</v>
      </c>
      <c r="G381" s="3" t="s">
        <v>19</v>
      </c>
      <c r="H381" s="7">
        <v>3.34</v>
      </c>
      <c r="I381" s="7">
        <v>143</v>
      </c>
      <c r="J381" s="7">
        <v>64.21</v>
      </c>
      <c r="K381" s="7">
        <v>120</v>
      </c>
      <c r="L381" s="7">
        <v>0</v>
      </c>
      <c r="M381" s="7" t="str">
        <f>IF(COUNTIF(体测成绩!$A$2:$A$530,$F381&amp;"")=0,"",IF(VLOOKUP($F381&amp;"",体测成绩!$A$2:$B$530,2,FALSE)="免测",80,VLOOKUP($F381&amp;"",体测成绩!$A$2:$B$530,2,FALSE)))</f>
        <v/>
      </c>
      <c r="N381" s="7" t="str">
        <f>IF(OR(IFERROR(VALUE(M381)&lt;80,FALSE),COUNTIF(缓考名单!$A$2:$A$49,$F381&amp;"")&gt;0,COUNTIF(缓考名单!$B$2:$B$49,#REF!)&gt;0,IFERROR(VLOOKUP($F381&amp;"",学年成绩!$A$2:$B$462,2,FALSE)&lt;&gt;"100%",FALSE)),"是","")</f>
        <v/>
      </c>
      <c r="O381" s="7"/>
      <c r="P381" s="8"/>
    </row>
    <row r="382" ht="35" hidden="1" customHeight="1" spans="1:16">
      <c r="A382" s="7">
        <v>380</v>
      </c>
      <c r="B382" s="7">
        <v>2023</v>
      </c>
      <c r="C382" s="3" t="s">
        <v>16</v>
      </c>
      <c r="D382" s="3" t="s">
        <v>73</v>
      </c>
      <c r="E382" s="3" t="s">
        <v>258</v>
      </c>
      <c r="F382" s="7">
        <v>202328310115</v>
      </c>
      <c r="G382" s="3" t="s">
        <v>20</v>
      </c>
      <c r="H382" s="7">
        <v>4.12</v>
      </c>
      <c r="I382" s="7">
        <v>32</v>
      </c>
      <c r="J382" s="7">
        <v>72.44</v>
      </c>
      <c r="K382" s="7">
        <v>48</v>
      </c>
      <c r="L382" s="7">
        <v>0</v>
      </c>
      <c r="M382" s="7" t="str">
        <f>IF(COUNTIF(体测成绩!$A$2:$A$530,$F382&amp;"")=0,"",IF(VLOOKUP($F382&amp;"",体测成绩!$A$2:$B$530,2,FALSE)="免测",80,VLOOKUP($F382&amp;"",体测成绩!$A$2:$B$530,2,FALSE)))</f>
        <v/>
      </c>
      <c r="N382" s="7" t="str">
        <f>IF(OR(IFERROR(VALUE(M382)&lt;80,FALSE),COUNTIF(缓考名单!$A$2:$A$49,$F382&amp;"")&gt;0,COUNTIF(缓考名单!$B$2:$B$49,#REF!)&gt;0,IFERROR(VLOOKUP($F382&amp;"",学年成绩!$A$2:$B$462,2,FALSE)&lt;&gt;"100%",FALSE)),"是","")</f>
        <v/>
      </c>
      <c r="O382" s="7"/>
      <c r="P382" s="8"/>
    </row>
    <row r="383" ht="35" hidden="1" customHeight="1" spans="1:16">
      <c r="A383" s="7">
        <v>381</v>
      </c>
      <c r="B383" s="7">
        <v>2023</v>
      </c>
      <c r="C383" s="3" t="s">
        <v>16</v>
      </c>
      <c r="D383" s="3" t="s">
        <v>73</v>
      </c>
      <c r="E383" s="3" t="s">
        <v>258</v>
      </c>
      <c r="F383" s="7">
        <v>202334510315</v>
      </c>
      <c r="G383" s="3" t="s">
        <v>19</v>
      </c>
      <c r="H383" s="7">
        <v>3.22</v>
      </c>
      <c r="I383" s="7">
        <v>156</v>
      </c>
      <c r="J383" s="7">
        <v>62.35</v>
      </c>
      <c r="K383" s="7">
        <v>134</v>
      </c>
      <c r="L383" s="7">
        <v>0</v>
      </c>
      <c r="M383" s="7" t="str">
        <f>IF(COUNTIF(体测成绩!$A$2:$A$530,$F383&amp;"")=0,"",IF(VLOOKUP($F383&amp;"",体测成绩!$A$2:$B$530,2,FALSE)="免测",80,VLOOKUP($F383&amp;"",体测成绩!$A$2:$B$530,2,FALSE)))</f>
        <v/>
      </c>
      <c r="N383" s="7" t="str">
        <f>IF(OR(IFERROR(VALUE(M383)&lt;80,FALSE),COUNTIF(缓考名单!$A$2:$A$49,$F383&amp;"")&gt;0,COUNTIF(缓考名单!$B$2:$B$49,#REF!)&gt;0,IFERROR(VLOOKUP($F383&amp;"",学年成绩!$A$2:$B$462,2,FALSE)&lt;&gt;"100%",FALSE)),"是","")</f>
        <v/>
      </c>
      <c r="O383" s="7"/>
      <c r="P383" s="8"/>
    </row>
    <row r="384" ht="35" hidden="1" customHeight="1" spans="1:16">
      <c r="A384" s="7">
        <v>382</v>
      </c>
      <c r="B384" s="7">
        <v>2023</v>
      </c>
      <c r="C384" s="3" t="s">
        <v>16</v>
      </c>
      <c r="D384" s="3" t="s">
        <v>73</v>
      </c>
      <c r="E384" s="3" t="s">
        <v>258</v>
      </c>
      <c r="F384" s="7">
        <v>202334510314</v>
      </c>
      <c r="G384" s="3" t="s">
        <v>19</v>
      </c>
      <c r="H384" s="7">
        <v>2.58</v>
      </c>
      <c r="I384" s="7">
        <v>194</v>
      </c>
      <c r="J384" s="7">
        <v>54.81</v>
      </c>
      <c r="K384" s="7">
        <v>167</v>
      </c>
      <c r="L384" s="7">
        <v>0</v>
      </c>
      <c r="M384" s="7" t="str">
        <f>IF(COUNTIF(体测成绩!$A$2:$A$530,$F384&amp;"")=0,"",IF(VLOOKUP($F384&amp;"",体测成绩!$A$2:$B$530,2,FALSE)="免测",80,VLOOKUP($F384&amp;"",体测成绩!$A$2:$B$530,2,FALSE)))</f>
        <v/>
      </c>
      <c r="N384" s="7" t="str">
        <f>IF(OR(IFERROR(VALUE(M384)&lt;80,FALSE),COUNTIF(缓考名单!$A$2:$A$49,$F384&amp;"")&gt;0,COUNTIF(缓考名单!$B$2:$B$49,#REF!)&gt;0,IFERROR(VLOOKUP($F384&amp;"",学年成绩!$A$2:$B$462,2,FALSE)&lt;&gt;"100%",FALSE)),"是","")</f>
        <v/>
      </c>
      <c r="O384" s="7"/>
      <c r="P384" s="8"/>
    </row>
    <row r="385" ht="35" hidden="1" customHeight="1" spans="1:16">
      <c r="A385" s="7">
        <v>383</v>
      </c>
      <c r="B385" s="7">
        <v>2023</v>
      </c>
      <c r="C385" s="3" t="s">
        <v>16</v>
      </c>
      <c r="D385" s="3" t="s">
        <v>73</v>
      </c>
      <c r="E385" s="3" t="s">
        <v>258</v>
      </c>
      <c r="F385" s="7">
        <v>202334510323</v>
      </c>
      <c r="G385" s="3" t="s">
        <v>20</v>
      </c>
      <c r="H385" s="7">
        <v>4.42</v>
      </c>
      <c r="I385" s="7">
        <v>6</v>
      </c>
      <c r="J385" s="7">
        <v>89.11</v>
      </c>
      <c r="K385" s="7">
        <v>8</v>
      </c>
      <c r="L385" s="7">
        <v>0</v>
      </c>
      <c r="M385" s="7" t="str">
        <f>IF(COUNTIF(体测成绩!$A$2:$A$530,$F385&amp;"")=0,"",IF(VLOOKUP($F385&amp;"",体测成绩!$A$2:$B$530,2,FALSE)="免测",80,VLOOKUP($F385&amp;"",体测成绩!$A$2:$B$530,2,FALSE)))</f>
        <v/>
      </c>
      <c r="N385" s="7" t="str">
        <f>IF(OR(IFERROR(VALUE(M385)&lt;80,FALSE),COUNTIF(缓考名单!$A$2:$A$49,$F385&amp;"")&gt;0,COUNTIF(缓考名单!$B$2:$B$49,#REF!)&gt;0,IFERROR(VLOOKUP($F385&amp;"",学年成绩!$A$2:$B$462,2,FALSE)&lt;&gt;"100%",FALSE)),"是","")</f>
        <v/>
      </c>
      <c r="O385" s="7"/>
      <c r="P385" s="8"/>
    </row>
    <row r="386" ht="35" hidden="1" customHeight="1" spans="1:16">
      <c r="A386" s="7">
        <v>384</v>
      </c>
      <c r="B386" s="7">
        <v>2023</v>
      </c>
      <c r="C386" s="3" t="s">
        <v>16</v>
      </c>
      <c r="D386" s="3" t="s">
        <v>73</v>
      </c>
      <c r="E386" s="3" t="s">
        <v>258</v>
      </c>
      <c r="F386" s="7">
        <v>202334510318</v>
      </c>
      <c r="G386" s="3" t="s">
        <v>20</v>
      </c>
      <c r="H386" s="7">
        <v>3.78</v>
      </c>
      <c r="I386" s="7">
        <v>82</v>
      </c>
      <c r="J386" s="7">
        <v>67.82</v>
      </c>
      <c r="K386" s="7">
        <v>92</v>
      </c>
      <c r="L386" s="7">
        <v>0</v>
      </c>
      <c r="M386" s="7" t="str">
        <f>IF(COUNTIF(体测成绩!$A$2:$A$530,$F386&amp;"")=0,"",IF(VLOOKUP($F386&amp;"",体测成绩!$A$2:$B$530,2,FALSE)="免测",80,VLOOKUP($F386&amp;"",体测成绩!$A$2:$B$530,2,FALSE)))</f>
        <v/>
      </c>
      <c r="N386" s="7" t="str">
        <f>IF(OR(IFERROR(VALUE(M386)&lt;80,FALSE),COUNTIF(缓考名单!$A$2:$A$49,$F386&amp;"")&gt;0,COUNTIF(缓考名单!$B$2:$B$49,#REF!)&gt;0,IFERROR(VLOOKUP($F386&amp;"",学年成绩!$A$2:$B$462,2,FALSE)&lt;&gt;"100%",FALSE)),"是","")</f>
        <v/>
      </c>
      <c r="O386" s="7"/>
      <c r="P386" s="8"/>
    </row>
    <row r="387" ht="35" hidden="1" customHeight="1" spans="1:16">
      <c r="A387" s="7">
        <v>385</v>
      </c>
      <c r="B387" s="7">
        <v>2023</v>
      </c>
      <c r="C387" s="3" t="s">
        <v>16</v>
      </c>
      <c r="D387" s="3" t="s">
        <v>73</v>
      </c>
      <c r="E387" s="3" t="s">
        <v>258</v>
      </c>
      <c r="F387" s="7">
        <v>202334510329</v>
      </c>
      <c r="G387" s="3" t="s">
        <v>20</v>
      </c>
      <c r="H387" s="7">
        <v>3.9</v>
      </c>
      <c r="I387" s="7">
        <v>61</v>
      </c>
      <c r="J387" s="7">
        <v>70.28</v>
      </c>
      <c r="K387" s="7">
        <v>73</v>
      </c>
      <c r="L387" s="7">
        <v>0</v>
      </c>
      <c r="M387" s="7" t="str">
        <f>IF(COUNTIF(体测成绩!$A$2:$A$530,$F387&amp;"")=0,"",IF(VLOOKUP($F387&amp;"",体测成绩!$A$2:$B$530,2,FALSE)="免测",80,VLOOKUP($F387&amp;"",体测成绩!$A$2:$B$530,2,FALSE)))</f>
        <v/>
      </c>
      <c r="N387" s="7" t="str">
        <f>IF(OR(IFERROR(VALUE(M387)&lt;80,FALSE),COUNTIF(缓考名单!$A$2:$A$49,$F387&amp;"")&gt;0,COUNTIF(缓考名单!$B$2:$B$49,#REF!)&gt;0,IFERROR(VLOOKUP($F387&amp;"",学年成绩!$A$2:$B$462,2,FALSE)&lt;&gt;"100%",FALSE)),"是","")</f>
        <v/>
      </c>
      <c r="O387" s="7"/>
      <c r="P387" s="8"/>
    </row>
    <row r="388" ht="35" hidden="1" customHeight="1" spans="1:16">
      <c r="A388" s="7">
        <v>386</v>
      </c>
      <c r="B388" s="7">
        <v>2023</v>
      </c>
      <c r="C388" s="3" t="s">
        <v>16</v>
      </c>
      <c r="D388" s="3" t="s">
        <v>73</v>
      </c>
      <c r="E388" s="3" t="s">
        <v>258</v>
      </c>
      <c r="F388" s="7">
        <v>202334510317</v>
      </c>
      <c r="G388" s="3" t="s">
        <v>19</v>
      </c>
      <c r="H388" s="7">
        <v>3.5</v>
      </c>
      <c r="I388" s="7">
        <v>124</v>
      </c>
      <c r="J388" s="7">
        <v>66.15</v>
      </c>
      <c r="K388" s="7">
        <v>110</v>
      </c>
      <c r="L388" s="7">
        <v>0</v>
      </c>
      <c r="M388" s="7" t="str">
        <f>IF(COUNTIF(体测成绩!$A$2:$A$530,$F388&amp;"")=0,"",IF(VLOOKUP($F388&amp;"",体测成绩!$A$2:$B$530,2,FALSE)="免测",80,VLOOKUP($F388&amp;"",体测成绩!$A$2:$B$530,2,FALSE)))</f>
        <v/>
      </c>
      <c r="N388" s="7" t="str">
        <f>IF(OR(IFERROR(VALUE(M388)&lt;80,FALSE),COUNTIF(缓考名单!$A$2:$A$49,$F388&amp;"")&gt;0,COUNTIF(缓考名单!$B$2:$B$49,#REF!)&gt;0,IFERROR(VLOOKUP($F388&amp;"",学年成绩!$A$2:$B$462,2,FALSE)&lt;&gt;"100%",FALSE)),"是","")</f>
        <v/>
      </c>
      <c r="O388" s="7"/>
      <c r="P388" s="8"/>
    </row>
    <row r="389" ht="35" hidden="1" customHeight="1" spans="1:16">
      <c r="A389" s="7">
        <v>387</v>
      </c>
      <c r="B389" s="7">
        <v>2023</v>
      </c>
      <c r="C389" s="3" t="s">
        <v>16</v>
      </c>
      <c r="D389" s="3" t="s">
        <v>73</v>
      </c>
      <c r="E389" s="3" t="s">
        <v>258</v>
      </c>
      <c r="F389" s="7">
        <v>202328110118</v>
      </c>
      <c r="G389" s="3" t="s">
        <v>20</v>
      </c>
      <c r="H389" s="7">
        <v>4.19</v>
      </c>
      <c r="I389" s="7">
        <v>26</v>
      </c>
      <c r="J389" s="7">
        <v>86.8</v>
      </c>
      <c r="K389" s="7">
        <v>11</v>
      </c>
      <c r="L389" s="7">
        <v>0</v>
      </c>
      <c r="M389" s="7" t="str">
        <f>IF(COUNTIF(体测成绩!$A$2:$A$530,$F389&amp;"")=0,"",IF(VLOOKUP($F389&amp;"",体测成绩!$A$2:$B$530,2,FALSE)="免测",80,VLOOKUP($F389&amp;"",体测成绩!$A$2:$B$530,2,FALSE)))</f>
        <v/>
      </c>
      <c r="N389" s="7" t="str">
        <f>IF(OR(IFERROR(VALUE(M389)&lt;80,FALSE),COUNTIF(缓考名单!$A$2:$A$49,$F389&amp;"")&gt;0,COUNTIF(缓考名单!$B$2:$B$49,#REF!)&gt;0,IFERROR(VLOOKUP($F389&amp;"",学年成绩!$A$2:$B$462,2,FALSE)&lt;&gt;"100%",FALSE)),"是","")</f>
        <v/>
      </c>
      <c r="O389" s="7"/>
      <c r="P389" s="8"/>
    </row>
    <row r="390" ht="35" hidden="1" customHeight="1" spans="1:16">
      <c r="A390" s="7">
        <v>388</v>
      </c>
      <c r="B390" s="7">
        <v>2023</v>
      </c>
      <c r="C390" s="3" t="s">
        <v>16</v>
      </c>
      <c r="D390" s="3" t="s">
        <v>73</v>
      </c>
      <c r="E390" s="3" t="s">
        <v>258</v>
      </c>
      <c r="F390" s="7">
        <v>202334510303</v>
      </c>
      <c r="G390" s="3" t="s">
        <v>20</v>
      </c>
      <c r="H390" s="7">
        <v>4.11</v>
      </c>
      <c r="I390" s="7">
        <v>34</v>
      </c>
      <c r="J390" s="7">
        <v>74.31</v>
      </c>
      <c r="K390" s="7">
        <v>36</v>
      </c>
      <c r="L390" s="7">
        <v>0</v>
      </c>
      <c r="M390" s="7" t="str">
        <f>IF(COUNTIF(体测成绩!$A$2:$A$530,$F390&amp;"")=0,"",IF(VLOOKUP($F390&amp;"",体测成绩!$A$2:$B$530,2,FALSE)="免测",80,VLOOKUP($F390&amp;"",体测成绩!$A$2:$B$530,2,FALSE)))</f>
        <v/>
      </c>
      <c r="N390" s="7" t="str">
        <f>IF(OR(IFERROR(VALUE(M390)&lt;80,FALSE),COUNTIF(缓考名单!$A$2:$A$49,$F390&amp;"")&gt;0,COUNTIF(缓考名单!$B$2:$B$49,#REF!)&gt;0,IFERROR(VLOOKUP($F390&amp;"",学年成绩!$A$2:$B$462,2,FALSE)&lt;&gt;"100%",FALSE)),"是","")</f>
        <v/>
      </c>
      <c r="O390" s="7"/>
      <c r="P390" s="8"/>
    </row>
    <row r="391" ht="35" hidden="1" customHeight="1" spans="1:16">
      <c r="A391" s="7">
        <v>389</v>
      </c>
      <c r="B391" s="7">
        <v>2023</v>
      </c>
      <c r="C391" s="3" t="s">
        <v>16</v>
      </c>
      <c r="D391" s="3" t="s">
        <v>73</v>
      </c>
      <c r="E391" s="3" t="s">
        <v>258</v>
      </c>
      <c r="F391" s="7">
        <v>202334510326</v>
      </c>
      <c r="G391" s="3" t="s">
        <v>19</v>
      </c>
      <c r="H391" s="7">
        <v>3.81</v>
      </c>
      <c r="I391" s="7">
        <v>76</v>
      </c>
      <c r="J391" s="7">
        <v>69.27</v>
      </c>
      <c r="K391" s="7">
        <v>83</v>
      </c>
      <c r="L391" s="7">
        <v>0</v>
      </c>
      <c r="M391" s="7" t="str">
        <f>IF(COUNTIF(体测成绩!$A$2:$A$530,$F391&amp;"")=0,"",IF(VLOOKUP($F391&amp;"",体测成绩!$A$2:$B$530,2,FALSE)="免测",80,VLOOKUP($F391&amp;"",体测成绩!$A$2:$B$530,2,FALSE)))</f>
        <v/>
      </c>
      <c r="N391" s="7" t="str">
        <f>IF(OR(IFERROR(VALUE(M391)&lt;80,FALSE),COUNTIF(缓考名单!$A$2:$A$49,$F391&amp;"")&gt;0,COUNTIF(缓考名单!$B$2:$B$49,#REF!)&gt;0,IFERROR(VLOOKUP($F391&amp;"",学年成绩!$A$2:$B$462,2,FALSE)&lt;&gt;"100%",FALSE)),"是","")</f>
        <v/>
      </c>
      <c r="O391" s="7"/>
      <c r="P391" s="8"/>
    </row>
    <row r="392" ht="35" hidden="1" customHeight="1" spans="1:16">
      <c r="A392" s="7">
        <v>390</v>
      </c>
      <c r="B392" s="7">
        <v>2023</v>
      </c>
      <c r="C392" s="3" t="s">
        <v>16</v>
      </c>
      <c r="D392" s="3" t="s">
        <v>73</v>
      </c>
      <c r="E392" s="3" t="s">
        <v>258</v>
      </c>
      <c r="F392" s="7">
        <v>202334510325</v>
      </c>
      <c r="G392" s="3" t="s">
        <v>19</v>
      </c>
      <c r="H392" s="7">
        <v>2.75</v>
      </c>
      <c r="I392" s="7">
        <v>184</v>
      </c>
      <c r="J392" s="7">
        <v>56.54</v>
      </c>
      <c r="K392" s="7">
        <v>158</v>
      </c>
      <c r="L392" s="7">
        <v>0</v>
      </c>
      <c r="M392" s="7" t="str">
        <f>IF(COUNTIF(体测成绩!$A$2:$A$530,$F392&amp;"")=0,"",IF(VLOOKUP($F392&amp;"",体测成绩!$A$2:$B$530,2,FALSE)="免测",80,VLOOKUP($F392&amp;"",体测成绩!$A$2:$B$530,2,FALSE)))</f>
        <v/>
      </c>
      <c r="N392" s="7" t="str">
        <f>IF(OR(IFERROR(VALUE(M392)&lt;80,FALSE),COUNTIF(缓考名单!$A$2:$A$49,$F392&amp;"")&gt;0,COUNTIF(缓考名单!$B$2:$B$49,#REF!)&gt;0,IFERROR(VLOOKUP($F392&amp;"",学年成绩!$A$2:$B$462,2,FALSE)&lt;&gt;"100%",FALSE)),"是","")</f>
        <v/>
      </c>
      <c r="O392" s="7"/>
      <c r="P392" s="8"/>
    </row>
    <row r="393" ht="35" hidden="1" customHeight="1" spans="1:16">
      <c r="A393" s="7">
        <v>391</v>
      </c>
      <c r="B393" s="7">
        <v>2023</v>
      </c>
      <c r="C393" s="3" t="s">
        <v>16</v>
      </c>
      <c r="D393" s="3" t="s">
        <v>73</v>
      </c>
      <c r="E393" s="3" t="s">
        <v>258</v>
      </c>
      <c r="F393" s="7">
        <v>202334510304</v>
      </c>
      <c r="G393" s="3" t="s">
        <v>19</v>
      </c>
      <c r="H393" s="7">
        <v>3.39</v>
      </c>
      <c r="I393" s="7">
        <v>137</v>
      </c>
      <c r="J393" s="7">
        <v>63.7</v>
      </c>
      <c r="K393" s="7">
        <v>123</v>
      </c>
      <c r="L393" s="7">
        <v>0</v>
      </c>
      <c r="M393" s="7" t="str">
        <f>IF(COUNTIF(体测成绩!$A$2:$A$530,$F393&amp;"")=0,"",IF(VLOOKUP($F393&amp;"",体测成绩!$A$2:$B$530,2,FALSE)="免测",80,VLOOKUP($F393&amp;"",体测成绩!$A$2:$B$530,2,FALSE)))</f>
        <v/>
      </c>
      <c r="N393" s="7" t="str">
        <f>IF(OR(IFERROR(VALUE(M393)&lt;80,FALSE),COUNTIF(缓考名单!$A$2:$A$49,$F393&amp;"")&gt;0,COUNTIF(缓考名单!$B$2:$B$49,#REF!)&gt;0,IFERROR(VLOOKUP($F393&amp;"",学年成绩!$A$2:$B$462,2,FALSE)&lt;&gt;"100%",FALSE)),"是","")</f>
        <v/>
      </c>
      <c r="O393" s="7"/>
      <c r="P393" s="8"/>
    </row>
    <row r="394" ht="35" hidden="1" customHeight="1" spans="1:16">
      <c r="A394" s="7">
        <v>392</v>
      </c>
      <c r="B394" s="7">
        <v>2023</v>
      </c>
      <c r="C394" s="3" t="s">
        <v>16</v>
      </c>
      <c r="D394" s="3" t="s">
        <v>73</v>
      </c>
      <c r="E394" s="3" t="s">
        <v>258</v>
      </c>
      <c r="F394" s="7">
        <v>202334510301</v>
      </c>
      <c r="G394" s="3" t="s">
        <v>19</v>
      </c>
      <c r="H394" s="7">
        <v>3.9</v>
      </c>
      <c r="I394" s="7">
        <v>62</v>
      </c>
      <c r="J394" s="7">
        <v>70.24</v>
      </c>
      <c r="K394" s="7">
        <v>74</v>
      </c>
      <c r="L394" s="7">
        <v>0</v>
      </c>
      <c r="M394" s="7" t="str">
        <f>IF(COUNTIF(体测成绩!$A$2:$A$530,$F394&amp;"")=0,"",IF(VLOOKUP($F394&amp;"",体测成绩!$A$2:$B$530,2,FALSE)="免测",80,VLOOKUP($F394&amp;"",体测成绩!$A$2:$B$530,2,FALSE)))</f>
        <v/>
      </c>
      <c r="N394" s="7" t="str">
        <f>IF(OR(IFERROR(VALUE(M394)&lt;80,FALSE),COUNTIF(缓考名单!$A$2:$A$49,$F394&amp;"")&gt;0,COUNTIF(缓考名单!$B$2:$B$49,#REF!)&gt;0,IFERROR(VLOOKUP($F394&amp;"",学年成绩!$A$2:$B$462,2,FALSE)&lt;&gt;"100%",FALSE)),"是","")</f>
        <v/>
      </c>
      <c r="O394" s="7"/>
      <c r="P394" s="8"/>
    </row>
    <row r="395" ht="35" hidden="1" customHeight="1" spans="1:16">
      <c r="A395" s="7">
        <v>393</v>
      </c>
      <c r="B395" s="7">
        <v>2023</v>
      </c>
      <c r="C395" s="3" t="s">
        <v>16</v>
      </c>
      <c r="D395" s="3" t="s">
        <v>73</v>
      </c>
      <c r="E395" s="3" t="s">
        <v>258</v>
      </c>
      <c r="F395" s="7">
        <v>202334510302</v>
      </c>
      <c r="G395" s="3" t="s">
        <v>19</v>
      </c>
      <c r="H395" s="7">
        <v>4.12</v>
      </c>
      <c r="I395" s="7">
        <v>33</v>
      </c>
      <c r="J395" s="7">
        <v>85.76</v>
      </c>
      <c r="K395" s="7">
        <v>12</v>
      </c>
      <c r="L395" s="7">
        <v>0</v>
      </c>
      <c r="M395" s="7" t="str">
        <f>IF(COUNTIF(体测成绩!$A$2:$A$530,$F395&amp;"")=0,"",IF(VLOOKUP($F395&amp;"",体测成绩!$A$2:$B$530,2,FALSE)="免测",80,VLOOKUP($F395&amp;"",体测成绩!$A$2:$B$530,2,FALSE)))</f>
        <v/>
      </c>
      <c r="N395" s="7" t="str">
        <f>IF(OR(IFERROR(VALUE(M395)&lt;80,FALSE),COUNTIF(缓考名单!$A$2:$A$49,$F395&amp;"")&gt;0,COUNTIF(缓考名单!$B$2:$B$49,#REF!)&gt;0,IFERROR(VLOOKUP($F395&amp;"",学年成绩!$A$2:$B$462,2,FALSE)&lt;&gt;"100%",FALSE)),"是","")</f>
        <v/>
      </c>
      <c r="O395" s="7"/>
      <c r="P395" s="8"/>
    </row>
    <row r="396" ht="35" hidden="1" customHeight="1" spans="1:16">
      <c r="A396" s="7">
        <v>394</v>
      </c>
      <c r="B396" s="7">
        <v>2023</v>
      </c>
      <c r="C396" s="3" t="s">
        <v>16</v>
      </c>
      <c r="D396" s="3" t="s">
        <v>73</v>
      </c>
      <c r="E396" s="3" t="s">
        <v>258</v>
      </c>
      <c r="F396" s="7">
        <v>202334510327</v>
      </c>
      <c r="G396" s="3" t="s">
        <v>20</v>
      </c>
      <c r="H396" s="7">
        <v>4.58</v>
      </c>
      <c r="I396" s="7">
        <v>1</v>
      </c>
      <c r="J396" s="7">
        <v>87.22</v>
      </c>
      <c r="K396" s="7">
        <v>10</v>
      </c>
      <c r="L396" s="7">
        <v>0</v>
      </c>
      <c r="M396" s="7" t="str">
        <f>IF(COUNTIF(体测成绩!$A$2:$A$530,$F396&amp;"")=0,"",IF(VLOOKUP($F396&amp;"",体测成绩!$A$2:$B$530,2,FALSE)="免测",80,VLOOKUP($F396&amp;"",体测成绩!$A$2:$B$530,2,FALSE)))</f>
        <v/>
      </c>
      <c r="N396" s="7" t="str">
        <f>IF(OR(IFERROR(VALUE(M396)&lt;80,FALSE),COUNTIF(缓考名单!$A$2:$A$49,$F396&amp;"")&gt;0,COUNTIF(缓考名单!$B$2:$B$49,#REF!)&gt;0,IFERROR(VLOOKUP($F396&amp;"",学年成绩!$A$2:$B$462,2,FALSE)&lt;&gt;"100%",FALSE)),"是","")</f>
        <v/>
      </c>
      <c r="O396" s="7"/>
      <c r="P396" s="8"/>
    </row>
    <row r="397" ht="35" hidden="1" customHeight="1" spans="1:16">
      <c r="A397" s="7">
        <v>395</v>
      </c>
      <c r="B397" s="7">
        <v>2023</v>
      </c>
      <c r="C397" s="3" t="s">
        <v>16</v>
      </c>
      <c r="D397" s="3" t="s">
        <v>73</v>
      </c>
      <c r="E397" s="3" t="s">
        <v>258</v>
      </c>
      <c r="F397" s="7">
        <v>202334510305</v>
      </c>
      <c r="G397" s="3" t="s">
        <v>19</v>
      </c>
      <c r="H397" s="7">
        <v>3.77</v>
      </c>
      <c r="I397" s="7">
        <v>85</v>
      </c>
      <c r="J397" s="7">
        <v>68.99</v>
      </c>
      <c r="K397" s="7">
        <v>85</v>
      </c>
      <c r="L397" s="7">
        <v>0</v>
      </c>
      <c r="M397" s="7" t="str">
        <f>IF(COUNTIF(体测成绩!$A$2:$A$530,$F397&amp;"")=0,"",IF(VLOOKUP($F397&amp;"",体测成绩!$A$2:$B$530,2,FALSE)="免测",80,VLOOKUP($F397&amp;"",体测成绩!$A$2:$B$530,2,FALSE)))</f>
        <v/>
      </c>
      <c r="N397" s="7" t="str">
        <f>IF(OR(IFERROR(VALUE(M397)&lt;80,FALSE),COUNTIF(缓考名单!$A$2:$A$49,$F397&amp;"")&gt;0,COUNTIF(缓考名单!$B$2:$B$49,#REF!)&gt;0,IFERROR(VLOOKUP($F397&amp;"",学年成绩!$A$2:$B$462,2,FALSE)&lt;&gt;"100%",FALSE)),"是","")</f>
        <v/>
      </c>
      <c r="O397" s="7"/>
      <c r="P397" s="8"/>
    </row>
    <row r="398" ht="35" hidden="1" customHeight="1" spans="1:16">
      <c r="A398" s="7">
        <v>396</v>
      </c>
      <c r="B398" s="7">
        <v>2023</v>
      </c>
      <c r="C398" s="3" t="s">
        <v>16</v>
      </c>
      <c r="D398" s="3" t="s">
        <v>73</v>
      </c>
      <c r="E398" s="3" t="s">
        <v>258</v>
      </c>
      <c r="F398" s="7">
        <v>202334510307</v>
      </c>
      <c r="G398" s="3" t="s">
        <v>19</v>
      </c>
      <c r="H398" s="7">
        <v>4.42</v>
      </c>
      <c r="I398" s="7">
        <v>7</v>
      </c>
      <c r="J398" s="7">
        <v>95.35</v>
      </c>
      <c r="K398" s="7">
        <v>4</v>
      </c>
      <c r="L398" s="7">
        <v>0</v>
      </c>
      <c r="M398" s="7" t="str">
        <f>IF(COUNTIF(体测成绩!$A$2:$A$530,$F398&amp;"")=0,"",IF(VLOOKUP($F398&amp;"",体测成绩!$A$2:$B$530,2,FALSE)="免测",80,VLOOKUP($F398&amp;"",体测成绩!$A$2:$B$530,2,FALSE)))</f>
        <v/>
      </c>
      <c r="N398" s="7" t="str">
        <f>IF(OR(IFERROR(VALUE(M398)&lt;80,FALSE),COUNTIF(缓考名单!$A$2:$A$49,$F398&amp;"")&gt;0,COUNTIF(缓考名单!$B$2:$B$49,#REF!)&gt;0,IFERROR(VLOOKUP($F398&amp;"",学年成绩!$A$2:$B$462,2,FALSE)&lt;&gt;"100%",FALSE)),"是","")</f>
        <v/>
      </c>
      <c r="O398" s="7"/>
      <c r="P398" s="8"/>
    </row>
    <row r="399" ht="35" hidden="1" customHeight="1" spans="1:16">
      <c r="A399" s="7">
        <v>397</v>
      </c>
      <c r="B399" s="7">
        <v>2023</v>
      </c>
      <c r="C399" s="3" t="s">
        <v>16</v>
      </c>
      <c r="D399" s="3" t="s">
        <v>73</v>
      </c>
      <c r="E399" s="3" t="s">
        <v>258</v>
      </c>
      <c r="F399" s="7">
        <v>202334510309</v>
      </c>
      <c r="G399" s="3" t="s">
        <v>20</v>
      </c>
      <c r="H399" s="7">
        <v>3.75</v>
      </c>
      <c r="I399" s="7">
        <v>89</v>
      </c>
      <c r="J399" s="7">
        <v>68.68</v>
      </c>
      <c r="K399" s="7">
        <v>87</v>
      </c>
      <c r="L399" s="7">
        <v>0</v>
      </c>
      <c r="M399" s="7" t="str">
        <f>IF(COUNTIF(体测成绩!$A$2:$A$530,$F399&amp;"")=0,"",IF(VLOOKUP($F399&amp;"",体测成绩!$A$2:$B$530,2,FALSE)="免测",80,VLOOKUP($F399&amp;"",体测成绩!$A$2:$B$530,2,FALSE)))</f>
        <v/>
      </c>
      <c r="N399" s="7" t="str">
        <f>IF(OR(IFERROR(VALUE(M399)&lt;80,FALSE),COUNTIF(缓考名单!$A$2:$A$49,$F399&amp;"")&gt;0,COUNTIF(缓考名单!$B$2:$B$49,#REF!)&gt;0,IFERROR(VLOOKUP($F399&amp;"",学年成绩!$A$2:$B$462,2,FALSE)&lt;&gt;"100%",FALSE)),"是","")</f>
        <v/>
      </c>
      <c r="O399" s="7"/>
      <c r="P399" s="8"/>
    </row>
    <row r="400" ht="35" hidden="1" customHeight="1" spans="1:16">
      <c r="A400" s="7">
        <v>398</v>
      </c>
      <c r="B400" s="7">
        <v>2023</v>
      </c>
      <c r="C400" s="3" t="s">
        <v>16</v>
      </c>
      <c r="D400" s="3" t="s">
        <v>73</v>
      </c>
      <c r="E400" s="3" t="s">
        <v>258</v>
      </c>
      <c r="F400" s="7">
        <v>202334510308</v>
      </c>
      <c r="G400" s="3" t="s">
        <v>20</v>
      </c>
      <c r="H400" s="7">
        <v>4.33</v>
      </c>
      <c r="I400" s="7">
        <v>9</v>
      </c>
      <c r="J400" s="7">
        <v>94.33</v>
      </c>
      <c r="K400" s="7">
        <v>5</v>
      </c>
      <c r="L400" s="7">
        <v>0</v>
      </c>
      <c r="M400" s="7" t="str">
        <f>IF(COUNTIF(体测成绩!$A$2:$A$530,$F400&amp;"")=0,"",IF(VLOOKUP($F400&amp;"",体测成绩!$A$2:$B$530,2,FALSE)="免测",80,VLOOKUP($F400&amp;"",体测成绩!$A$2:$B$530,2,FALSE)))</f>
        <v/>
      </c>
      <c r="N400" s="7" t="str">
        <f>IF(OR(IFERROR(VALUE(M400)&lt;80,FALSE),COUNTIF(缓考名单!$A$2:$A$49,$F400&amp;"")&gt;0,COUNTIF(缓考名单!$B$2:$B$49,#REF!)&gt;0,IFERROR(VLOOKUP($F400&amp;"",学年成绩!$A$2:$B$462,2,FALSE)&lt;&gt;"100%",FALSE)),"是","")</f>
        <v/>
      </c>
      <c r="O400" s="7"/>
      <c r="P400" s="8"/>
    </row>
    <row r="401" ht="35" hidden="1" customHeight="1" spans="1:16">
      <c r="A401" s="7">
        <v>399</v>
      </c>
      <c r="B401" s="7">
        <v>2023</v>
      </c>
      <c r="C401" s="3" t="s">
        <v>16</v>
      </c>
      <c r="D401" s="3" t="s">
        <v>73</v>
      </c>
      <c r="E401" s="3" t="s">
        <v>258</v>
      </c>
      <c r="F401" s="7">
        <v>202334510313</v>
      </c>
      <c r="G401" s="3" t="s">
        <v>19</v>
      </c>
      <c r="H401" s="7">
        <v>3.26</v>
      </c>
      <c r="I401" s="7">
        <v>152</v>
      </c>
      <c r="J401" s="7">
        <v>61.87</v>
      </c>
      <c r="K401" s="7">
        <v>137</v>
      </c>
      <c r="L401" s="7">
        <v>0</v>
      </c>
      <c r="M401" s="7" t="str">
        <f>IF(COUNTIF(体测成绩!$A$2:$A$530,$F401&amp;"")=0,"",IF(VLOOKUP($F401&amp;"",体测成绩!$A$2:$B$530,2,FALSE)="免测",80,VLOOKUP($F401&amp;"",体测成绩!$A$2:$B$530,2,FALSE)))</f>
        <v/>
      </c>
      <c r="N401" s="7" t="str">
        <f>IF(OR(IFERROR(VALUE(M401)&lt;80,FALSE),COUNTIF(缓考名单!$A$2:$A$49,$F401&amp;"")&gt;0,COUNTIF(缓考名单!$B$2:$B$49,#REF!)&gt;0,IFERROR(VLOOKUP($F401&amp;"",学年成绩!$A$2:$B$462,2,FALSE)&lt;&gt;"100%",FALSE)),"是","")</f>
        <v/>
      </c>
      <c r="O401" s="7"/>
      <c r="P401" s="8"/>
    </row>
    <row r="402" ht="35" hidden="1" customHeight="1" spans="1:16">
      <c r="A402" s="7">
        <v>400</v>
      </c>
      <c r="B402" s="7">
        <v>2024</v>
      </c>
      <c r="C402" s="3" t="s">
        <v>16</v>
      </c>
      <c r="D402" s="3" t="s">
        <v>73</v>
      </c>
      <c r="E402" s="3" t="s">
        <v>259</v>
      </c>
      <c r="F402" s="7">
        <v>202434510107</v>
      </c>
      <c r="G402" s="3" t="s">
        <v>20</v>
      </c>
      <c r="H402" s="7">
        <v>0</v>
      </c>
      <c r="I402" s="7">
        <v>0</v>
      </c>
      <c r="J402" s="7">
        <v>30.85</v>
      </c>
      <c r="K402" s="7">
        <v>77</v>
      </c>
      <c r="L402" s="7">
        <v>23</v>
      </c>
      <c r="M402" s="7" t="str">
        <f>IF(COUNTIF(体测成绩!$A$2:$A$530,$F402&amp;"")=0,"",IF(VLOOKUP($F402&amp;"",体测成绩!$A$2:$B$530,2,FALSE)="免测",80,VLOOKUP($F402&amp;"",体测成绩!$A$2:$B$530,2,FALSE)))</f>
        <v/>
      </c>
      <c r="N402" s="7" t="str">
        <f>IF(OR(IFERROR(VALUE(M402)&lt;80,FALSE),COUNTIF(缓考名单!$A$2:$A$49,$F402&amp;"")&gt;0,COUNTIF(缓考名单!$B$2:$B$49,#REF!)&gt;0,IFERROR(VLOOKUP($F402&amp;"",学年成绩!$A$2:$B$462,2,FALSE)&lt;&gt;"100%",FALSE)),"是","")</f>
        <v/>
      </c>
      <c r="O402" s="7"/>
      <c r="P402" s="8"/>
    </row>
    <row r="403" ht="35" hidden="1" customHeight="1" spans="1:16">
      <c r="A403" s="7">
        <v>401</v>
      </c>
      <c r="B403" s="7">
        <v>2024</v>
      </c>
      <c r="C403" s="3" t="s">
        <v>16</v>
      </c>
      <c r="D403" s="3" t="s">
        <v>73</v>
      </c>
      <c r="E403" s="3" t="s">
        <v>259</v>
      </c>
      <c r="F403" s="7">
        <v>202434510130</v>
      </c>
      <c r="G403" s="3" t="s">
        <v>19</v>
      </c>
      <c r="H403" s="7">
        <v>0</v>
      </c>
      <c r="I403" s="7">
        <v>0</v>
      </c>
      <c r="J403" s="7">
        <v>33.75</v>
      </c>
      <c r="K403" s="7">
        <v>58</v>
      </c>
      <c r="L403" s="7">
        <v>14</v>
      </c>
      <c r="M403" s="7" t="str">
        <f>IF(COUNTIF(体测成绩!$A$2:$A$530,$F403&amp;"")=0,"",IF(VLOOKUP($F403&amp;"",体测成绩!$A$2:$B$530,2,FALSE)="免测",80,VLOOKUP($F403&amp;"",体测成绩!$A$2:$B$530,2,FALSE)))</f>
        <v/>
      </c>
      <c r="N403" s="7" t="str">
        <f>IF(OR(IFERROR(VALUE(M403)&lt;80,FALSE),COUNTIF(缓考名单!$A$2:$A$49,$F403&amp;"")&gt;0,COUNTIF(缓考名单!$B$2:$B$49,#REF!)&gt;0,IFERROR(VLOOKUP($F403&amp;"",学年成绩!$A$2:$B$462,2,FALSE)&lt;&gt;"100%",FALSE)),"是","")</f>
        <v/>
      </c>
      <c r="O403" s="7"/>
      <c r="P403" s="8"/>
    </row>
    <row r="404" ht="35" hidden="1" customHeight="1" spans="1:16">
      <c r="A404" s="7">
        <v>402</v>
      </c>
      <c r="B404" s="7">
        <v>2024</v>
      </c>
      <c r="C404" s="3" t="s">
        <v>16</v>
      </c>
      <c r="D404" s="3" t="s">
        <v>73</v>
      </c>
      <c r="E404" s="3" t="s">
        <v>259</v>
      </c>
      <c r="F404" s="7">
        <v>202434510115</v>
      </c>
      <c r="G404" s="3" t="s">
        <v>19</v>
      </c>
      <c r="H404" s="7">
        <v>0</v>
      </c>
      <c r="I404" s="7">
        <v>0</v>
      </c>
      <c r="J404" s="7">
        <v>38</v>
      </c>
      <c r="K404" s="7">
        <v>33</v>
      </c>
      <c r="L404" s="7">
        <v>9</v>
      </c>
      <c r="M404" s="7" t="str">
        <f>IF(COUNTIF(体测成绩!$A$2:$A$530,$F404&amp;"")=0,"",IF(VLOOKUP($F404&amp;"",体测成绩!$A$2:$B$530,2,FALSE)="免测",80,VLOOKUP($F404&amp;"",体测成绩!$A$2:$B$530,2,FALSE)))</f>
        <v/>
      </c>
      <c r="N404" s="7" t="str">
        <f>IF(OR(IFERROR(VALUE(M404)&lt;80,FALSE),COUNTIF(缓考名单!$A$2:$A$49,$F404&amp;"")&gt;0,COUNTIF(缓考名单!$B$2:$B$49,#REF!)&gt;0,IFERROR(VLOOKUP($F404&amp;"",学年成绩!$A$2:$B$462,2,FALSE)&lt;&gt;"100%",FALSE)),"是","")</f>
        <v/>
      </c>
      <c r="O404" s="7"/>
      <c r="P404" s="8"/>
    </row>
    <row r="405" ht="35" hidden="1" customHeight="1" spans="1:16">
      <c r="A405" s="7">
        <v>403</v>
      </c>
      <c r="B405" s="7">
        <v>2024</v>
      </c>
      <c r="C405" s="3" t="s">
        <v>16</v>
      </c>
      <c r="D405" s="3" t="s">
        <v>73</v>
      </c>
      <c r="E405" s="3" t="s">
        <v>259</v>
      </c>
      <c r="F405" s="7">
        <v>202434510117</v>
      </c>
      <c r="G405" s="3" t="s">
        <v>19</v>
      </c>
      <c r="H405" s="7">
        <v>0</v>
      </c>
      <c r="I405" s="7">
        <v>0</v>
      </c>
      <c r="J405" s="7">
        <v>38.5</v>
      </c>
      <c r="K405" s="7">
        <v>26</v>
      </c>
      <c r="L405" s="7">
        <v>8</v>
      </c>
      <c r="M405" s="7" t="str">
        <f>IF(COUNTIF(体测成绩!$A$2:$A$530,$F405&amp;"")=0,"",IF(VLOOKUP($F405&amp;"",体测成绩!$A$2:$B$530,2,FALSE)="免测",80,VLOOKUP($F405&amp;"",体测成绩!$A$2:$B$530,2,FALSE)))</f>
        <v/>
      </c>
      <c r="N405" s="7" t="str">
        <f>IF(OR(IFERROR(VALUE(M405)&lt;80,FALSE),COUNTIF(缓考名单!$A$2:$A$49,$F405&amp;"")&gt;0,COUNTIF(缓考名单!$B$2:$B$49,#REF!)&gt;0,IFERROR(VLOOKUP($F405&amp;"",学年成绩!$A$2:$B$462,2,FALSE)&lt;&gt;"100%",FALSE)),"是","")</f>
        <v/>
      </c>
      <c r="O405" s="7"/>
      <c r="P405" s="8"/>
    </row>
    <row r="406" ht="35" hidden="1" customHeight="1" spans="1:16">
      <c r="A406" s="7">
        <v>404</v>
      </c>
      <c r="B406" s="7">
        <v>2024</v>
      </c>
      <c r="C406" s="3" t="s">
        <v>16</v>
      </c>
      <c r="D406" s="3" t="s">
        <v>73</v>
      </c>
      <c r="E406" s="3" t="s">
        <v>259</v>
      </c>
      <c r="F406" s="7">
        <v>202434510118</v>
      </c>
      <c r="G406" s="3" t="s">
        <v>19</v>
      </c>
      <c r="H406" s="7">
        <v>0</v>
      </c>
      <c r="I406" s="7">
        <v>0</v>
      </c>
      <c r="J406" s="7">
        <v>23.46</v>
      </c>
      <c r="K406" s="7">
        <v>194</v>
      </c>
      <c r="L406" s="7">
        <v>54</v>
      </c>
      <c r="M406" s="7" t="str">
        <f>IF(COUNTIF(体测成绩!$A$2:$A$530,$F406&amp;"")=0,"",IF(VLOOKUP($F406&amp;"",体测成绩!$A$2:$B$530,2,FALSE)="免测",80,VLOOKUP($F406&amp;"",体测成绩!$A$2:$B$530,2,FALSE)))</f>
        <v/>
      </c>
      <c r="N406" s="7" t="str">
        <f>IF(OR(IFERROR(VALUE(M406)&lt;80,FALSE),COUNTIF(缓考名单!$A$2:$A$49,$F406&amp;"")&gt;0,COUNTIF(缓考名单!$B$2:$B$49,#REF!)&gt;0,IFERROR(VLOOKUP($F406&amp;"",学年成绩!$A$2:$B$462,2,FALSE)&lt;&gt;"100%",FALSE)),"是","")</f>
        <v/>
      </c>
      <c r="O406" s="7"/>
      <c r="P406" s="8"/>
    </row>
    <row r="407" ht="35" hidden="1" customHeight="1" spans="1:16">
      <c r="A407" s="7">
        <v>405</v>
      </c>
      <c r="B407" s="7">
        <v>2024</v>
      </c>
      <c r="C407" s="3" t="s">
        <v>16</v>
      </c>
      <c r="D407" s="3" t="s">
        <v>73</v>
      </c>
      <c r="E407" s="3" t="s">
        <v>259</v>
      </c>
      <c r="F407" s="7">
        <v>202434510116</v>
      </c>
      <c r="G407" s="3" t="s">
        <v>20</v>
      </c>
      <c r="H407" s="7">
        <v>0</v>
      </c>
      <c r="I407" s="7">
        <v>0</v>
      </c>
      <c r="J407" s="7">
        <v>38.2</v>
      </c>
      <c r="K407" s="7">
        <v>28</v>
      </c>
      <c r="L407" s="7">
        <v>6</v>
      </c>
      <c r="M407" s="7" t="str">
        <f>IF(COUNTIF(体测成绩!$A$2:$A$530,$F407&amp;"")=0,"",IF(VLOOKUP($F407&amp;"",体测成绩!$A$2:$B$530,2,FALSE)="免测",80,VLOOKUP($F407&amp;"",体测成绩!$A$2:$B$530,2,FALSE)))</f>
        <v/>
      </c>
      <c r="N407" s="7" t="str">
        <f>IF(OR(IFERROR(VALUE(M407)&lt;80,FALSE),COUNTIF(缓考名单!$A$2:$A$49,$F407&amp;"")&gt;0,COUNTIF(缓考名单!$B$2:$B$49,#REF!)&gt;0,IFERROR(VLOOKUP($F407&amp;"",学年成绩!$A$2:$B$462,2,FALSE)&lt;&gt;"100%",FALSE)),"是","")</f>
        <v/>
      </c>
      <c r="O407" s="7"/>
      <c r="P407" s="8"/>
    </row>
    <row r="408" ht="35" hidden="1" customHeight="1" spans="1:16">
      <c r="A408" s="7">
        <v>406</v>
      </c>
      <c r="B408" s="7">
        <v>2024</v>
      </c>
      <c r="C408" s="3" t="s">
        <v>16</v>
      </c>
      <c r="D408" s="3" t="s">
        <v>73</v>
      </c>
      <c r="E408" s="3" t="s">
        <v>259</v>
      </c>
      <c r="F408" s="7">
        <v>202434510119</v>
      </c>
      <c r="G408" s="3" t="s">
        <v>19</v>
      </c>
      <c r="H408" s="7">
        <v>0</v>
      </c>
      <c r="I408" s="7">
        <v>0</v>
      </c>
      <c r="J408" s="7">
        <v>26.63</v>
      </c>
      <c r="K408" s="7">
        <v>139</v>
      </c>
      <c r="L408" s="7">
        <v>40</v>
      </c>
      <c r="M408" s="7" t="str">
        <f>IF(COUNTIF(体测成绩!$A$2:$A$530,$F408&amp;"")=0,"",IF(VLOOKUP($F408&amp;"",体测成绩!$A$2:$B$530,2,FALSE)="免测",80,VLOOKUP($F408&amp;"",体测成绩!$A$2:$B$530,2,FALSE)))</f>
        <v/>
      </c>
      <c r="N408" s="7" t="str">
        <f>IF(OR(IFERROR(VALUE(M408)&lt;80,FALSE),COUNTIF(缓考名单!$A$2:$A$49,$F408&amp;"")&gt;0,COUNTIF(缓考名单!$B$2:$B$49,#REF!)&gt;0,IFERROR(VLOOKUP($F408&amp;"",学年成绩!$A$2:$B$462,2,FALSE)&lt;&gt;"100%",FALSE)),"是","")</f>
        <v/>
      </c>
      <c r="O408" s="7"/>
      <c r="P408" s="8"/>
    </row>
    <row r="409" ht="35" hidden="1" customHeight="1" spans="1:16">
      <c r="A409" s="7">
        <v>407</v>
      </c>
      <c r="B409" s="7">
        <v>2024</v>
      </c>
      <c r="C409" s="3" t="s">
        <v>16</v>
      </c>
      <c r="D409" s="3" t="s">
        <v>73</v>
      </c>
      <c r="E409" s="3" t="s">
        <v>259</v>
      </c>
      <c r="F409" s="7">
        <v>202328110526</v>
      </c>
      <c r="G409" s="3" t="s">
        <v>19</v>
      </c>
      <c r="H409" s="7">
        <v>0</v>
      </c>
      <c r="I409" s="7">
        <v>0</v>
      </c>
      <c r="J409" s="7">
        <v>22.55</v>
      </c>
      <c r="K409" s="7">
        <v>221</v>
      </c>
      <c r="L409" s="7">
        <v>58</v>
      </c>
      <c r="M409" s="7" t="str">
        <f>IF(COUNTIF(体测成绩!$A$2:$A$530,$F409&amp;"")=0,"",IF(VLOOKUP($F409&amp;"",体测成绩!$A$2:$B$530,2,FALSE)="免测",80,VLOOKUP($F409&amp;"",体测成绩!$A$2:$B$530,2,FALSE)))</f>
        <v/>
      </c>
      <c r="N409" s="7" t="str">
        <f>IF(OR(IFERROR(VALUE(M409)&lt;80,FALSE),COUNTIF(缓考名单!$A$2:$A$49,$F409&amp;"")&gt;0,COUNTIF(缓考名单!$B$2:$B$49,#REF!)&gt;0,IFERROR(VLOOKUP($F409&amp;"",学年成绩!$A$2:$B$462,2,FALSE)&lt;&gt;"100%",FALSE)),"是","")</f>
        <v>是</v>
      </c>
      <c r="O409" s="7"/>
      <c r="P409" s="8"/>
    </row>
    <row r="410" ht="35" hidden="1" customHeight="1" spans="1:16">
      <c r="A410" s="7">
        <v>408</v>
      </c>
      <c r="B410" s="7">
        <v>2024</v>
      </c>
      <c r="C410" s="3" t="s">
        <v>16</v>
      </c>
      <c r="D410" s="3" t="s">
        <v>73</v>
      </c>
      <c r="E410" s="3" t="s">
        <v>259</v>
      </c>
      <c r="F410" s="7">
        <v>202434510129</v>
      </c>
      <c r="G410" s="3" t="s">
        <v>20</v>
      </c>
      <c r="H410" s="7">
        <v>0</v>
      </c>
      <c r="I410" s="7">
        <v>0</v>
      </c>
      <c r="J410" s="7">
        <v>25.6</v>
      </c>
      <c r="K410" s="7">
        <v>155</v>
      </c>
      <c r="L410" s="7">
        <v>44</v>
      </c>
      <c r="M410" s="7" t="str">
        <f>IF(COUNTIF(体测成绩!$A$2:$A$530,$F410&amp;"")=0,"",IF(VLOOKUP($F410&amp;"",体测成绩!$A$2:$B$530,2,FALSE)="免测",80,VLOOKUP($F410&amp;"",体测成绩!$A$2:$B$530,2,FALSE)))</f>
        <v/>
      </c>
      <c r="N410" s="7" t="str">
        <f>IF(OR(IFERROR(VALUE(M410)&lt;80,FALSE),COUNTIF(缓考名单!$A$2:$A$49,$F410&amp;"")&gt;0,COUNTIF(缓考名单!$B$2:$B$49,#REF!)&gt;0,IFERROR(VLOOKUP($F410&amp;"",学年成绩!$A$2:$B$462,2,FALSE)&lt;&gt;"100%",FALSE)),"是","")</f>
        <v/>
      </c>
      <c r="O410" s="7"/>
      <c r="P410" s="8"/>
    </row>
    <row r="411" ht="35" hidden="1" customHeight="1" spans="1:16">
      <c r="A411" s="7">
        <v>409</v>
      </c>
      <c r="B411" s="7">
        <v>2024</v>
      </c>
      <c r="C411" s="3" t="s">
        <v>16</v>
      </c>
      <c r="D411" s="3" t="s">
        <v>73</v>
      </c>
      <c r="E411" s="3" t="s">
        <v>259</v>
      </c>
      <c r="F411" s="7">
        <v>202434510133</v>
      </c>
      <c r="G411" s="3" t="s">
        <v>19</v>
      </c>
      <c r="H411" s="7">
        <v>0</v>
      </c>
      <c r="I411" s="7">
        <v>0</v>
      </c>
      <c r="J411" s="7">
        <v>42</v>
      </c>
      <c r="K411" s="7">
        <v>1</v>
      </c>
      <c r="L411" s="7">
        <v>2</v>
      </c>
      <c r="M411" s="7" t="str">
        <f>IF(COUNTIF(体测成绩!$A$2:$A$530,$F411&amp;"")=0,"",IF(VLOOKUP($F411&amp;"",体测成绩!$A$2:$B$530,2,FALSE)="免测",80,VLOOKUP($F411&amp;"",体测成绩!$A$2:$B$530,2,FALSE)))</f>
        <v/>
      </c>
      <c r="N411" s="7" t="str">
        <f>IF(OR(IFERROR(VALUE(M411)&lt;80,FALSE),COUNTIF(缓考名单!$A$2:$A$49,$F411&amp;"")&gt;0,COUNTIF(缓考名单!$B$2:$B$49,#REF!)&gt;0,IFERROR(VLOOKUP($F411&amp;"",学年成绩!$A$2:$B$462,2,FALSE)&lt;&gt;"100%",FALSE)),"是","")</f>
        <v/>
      </c>
      <c r="O411" s="7"/>
      <c r="P411" s="8"/>
    </row>
    <row r="412" ht="35" hidden="1" customHeight="1" spans="1:16">
      <c r="A412" s="7">
        <v>410</v>
      </c>
      <c r="B412" s="7">
        <v>2024</v>
      </c>
      <c r="C412" s="3" t="s">
        <v>16</v>
      </c>
      <c r="D412" s="3" t="s">
        <v>73</v>
      </c>
      <c r="E412" s="3" t="s">
        <v>259</v>
      </c>
      <c r="F412" s="7">
        <v>202434510122</v>
      </c>
      <c r="G412" s="3" t="s">
        <v>20</v>
      </c>
      <c r="H412" s="7">
        <v>0</v>
      </c>
      <c r="I412" s="7">
        <v>0</v>
      </c>
      <c r="J412" s="7">
        <v>30.8</v>
      </c>
      <c r="K412" s="7">
        <v>78</v>
      </c>
      <c r="L412" s="7">
        <v>26</v>
      </c>
      <c r="M412" s="7" t="str">
        <f>IF(COUNTIF(体测成绩!$A$2:$A$530,$F412&amp;"")=0,"",IF(VLOOKUP($F412&amp;"",体测成绩!$A$2:$B$530,2,FALSE)="免测",80,VLOOKUP($F412&amp;"",体测成绩!$A$2:$B$530,2,FALSE)))</f>
        <v/>
      </c>
      <c r="N412" s="7" t="str">
        <f>IF(OR(IFERROR(VALUE(M412)&lt;80,FALSE),COUNTIF(缓考名单!$A$2:$A$49,$F412&amp;"")&gt;0,COUNTIF(缓考名单!$B$2:$B$49,#REF!)&gt;0,IFERROR(VLOOKUP($F412&amp;"",学年成绩!$A$2:$B$462,2,FALSE)&lt;&gt;"100%",FALSE)),"是","")</f>
        <v/>
      </c>
      <c r="O412" s="7"/>
      <c r="P412" s="8"/>
    </row>
    <row r="413" ht="35" hidden="1" customHeight="1" spans="1:16">
      <c r="A413" s="7">
        <v>411</v>
      </c>
      <c r="B413" s="7">
        <v>2024</v>
      </c>
      <c r="C413" s="3" t="s">
        <v>16</v>
      </c>
      <c r="D413" s="3" t="s">
        <v>73</v>
      </c>
      <c r="E413" s="3" t="s">
        <v>259</v>
      </c>
      <c r="F413" s="7">
        <v>202434510126</v>
      </c>
      <c r="G413" s="3" t="s">
        <v>20</v>
      </c>
      <c r="H413" s="7">
        <v>0</v>
      </c>
      <c r="I413" s="7">
        <v>0</v>
      </c>
      <c r="J413" s="7">
        <v>22.8</v>
      </c>
      <c r="K413" s="7">
        <v>217</v>
      </c>
      <c r="L413" s="7">
        <v>57</v>
      </c>
      <c r="M413" s="7" t="str">
        <f>IF(COUNTIF(体测成绩!$A$2:$A$530,$F413&amp;"")=0,"",IF(VLOOKUP($F413&amp;"",体测成绩!$A$2:$B$530,2,FALSE)="免测",80,VLOOKUP($F413&amp;"",体测成绩!$A$2:$B$530,2,FALSE)))</f>
        <v/>
      </c>
      <c r="N413" s="7" t="str">
        <f>IF(OR(IFERROR(VALUE(M413)&lt;80,FALSE),COUNTIF(缓考名单!$A$2:$A$49,$F413&amp;"")&gt;0,COUNTIF(缓考名单!$B$2:$B$49,#REF!)&gt;0,IFERROR(VLOOKUP($F413&amp;"",学年成绩!$A$2:$B$462,2,FALSE)&lt;&gt;"100%",FALSE)),"是","")</f>
        <v>是</v>
      </c>
      <c r="O413" s="7"/>
      <c r="P413" s="8"/>
    </row>
    <row r="414" ht="35" hidden="1" customHeight="1" spans="1:16">
      <c r="A414" s="7">
        <v>412</v>
      </c>
      <c r="B414" s="7">
        <v>2024</v>
      </c>
      <c r="C414" s="3" t="s">
        <v>16</v>
      </c>
      <c r="D414" s="3" t="s">
        <v>73</v>
      </c>
      <c r="E414" s="3" t="s">
        <v>259</v>
      </c>
      <c r="F414" s="7">
        <v>202434510132</v>
      </c>
      <c r="G414" s="3" t="s">
        <v>19</v>
      </c>
      <c r="H414" s="7">
        <v>0</v>
      </c>
      <c r="I414" s="7">
        <v>0</v>
      </c>
      <c r="J414" s="7">
        <v>25.65</v>
      </c>
      <c r="K414" s="7">
        <v>154</v>
      </c>
      <c r="L414" s="7">
        <v>43</v>
      </c>
      <c r="M414" s="7" t="str">
        <f>IF(COUNTIF(体测成绩!$A$2:$A$530,$F414&amp;"")=0,"",IF(VLOOKUP($F414&amp;"",体测成绩!$A$2:$B$530,2,FALSE)="免测",80,VLOOKUP($F414&amp;"",体测成绩!$A$2:$B$530,2,FALSE)))</f>
        <v/>
      </c>
      <c r="N414" s="7" t="str">
        <f>IF(OR(IFERROR(VALUE(M414)&lt;80,FALSE),COUNTIF(缓考名单!$A$2:$A$49,$F414&amp;"")&gt;0,COUNTIF(缓考名单!$B$2:$B$49,#REF!)&gt;0,IFERROR(VLOOKUP($F414&amp;"",学年成绩!$A$2:$B$462,2,FALSE)&lt;&gt;"100%",FALSE)),"是","")</f>
        <v/>
      </c>
      <c r="O414" s="7"/>
      <c r="P414" s="8"/>
    </row>
    <row r="415" ht="35" hidden="1" customHeight="1" spans="1:16">
      <c r="A415" s="7">
        <v>413</v>
      </c>
      <c r="B415" s="7">
        <v>2024</v>
      </c>
      <c r="C415" s="3" t="s">
        <v>16</v>
      </c>
      <c r="D415" s="3" t="s">
        <v>73</v>
      </c>
      <c r="E415" s="3" t="s">
        <v>259</v>
      </c>
      <c r="F415" s="7">
        <v>202434510131</v>
      </c>
      <c r="G415" s="3" t="s">
        <v>19</v>
      </c>
      <c r="H415" s="7">
        <v>0</v>
      </c>
      <c r="I415" s="7">
        <v>0</v>
      </c>
      <c r="J415" s="7">
        <v>36.3</v>
      </c>
      <c r="K415" s="7">
        <v>43</v>
      </c>
      <c r="L415" s="7">
        <v>11</v>
      </c>
      <c r="M415" s="7" t="str">
        <f>IF(COUNTIF(体测成绩!$A$2:$A$530,$F415&amp;"")=0,"",IF(VLOOKUP($F415&amp;"",体测成绩!$A$2:$B$530,2,FALSE)="免测",80,VLOOKUP($F415&amp;"",体测成绩!$A$2:$B$530,2,FALSE)))</f>
        <v/>
      </c>
      <c r="N415" s="7" t="str">
        <f>IF(OR(IFERROR(VALUE(M415)&lt;80,FALSE),COUNTIF(缓考名单!$A$2:$A$49,$F415&amp;"")&gt;0,COUNTIF(缓考名单!$B$2:$B$49,#REF!)&gt;0,IFERROR(VLOOKUP($F415&amp;"",学年成绩!$A$2:$B$462,2,FALSE)&lt;&gt;"100%",FALSE)),"是","")</f>
        <v/>
      </c>
      <c r="O415" s="7"/>
      <c r="P415" s="8"/>
    </row>
    <row r="416" ht="35" hidden="1" customHeight="1" spans="1:16">
      <c r="A416" s="7">
        <v>414</v>
      </c>
      <c r="B416" s="7">
        <v>2024</v>
      </c>
      <c r="C416" s="3" t="s">
        <v>16</v>
      </c>
      <c r="D416" s="3" t="s">
        <v>73</v>
      </c>
      <c r="E416" s="3" t="s">
        <v>259</v>
      </c>
      <c r="F416" s="7">
        <v>202434510134</v>
      </c>
      <c r="G416" s="3" t="s">
        <v>19</v>
      </c>
      <c r="H416" s="7">
        <v>0</v>
      </c>
      <c r="I416" s="7">
        <v>0</v>
      </c>
      <c r="J416" s="7">
        <v>31.4</v>
      </c>
      <c r="K416" s="7">
        <v>69</v>
      </c>
      <c r="L416" s="7">
        <v>24</v>
      </c>
      <c r="M416" s="7" t="str">
        <f>IF(COUNTIF(体测成绩!$A$2:$A$530,$F416&amp;"")=0,"",IF(VLOOKUP($F416&amp;"",体测成绩!$A$2:$B$530,2,FALSE)="免测",80,VLOOKUP($F416&amp;"",体测成绩!$A$2:$B$530,2,FALSE)))</f>
        <v/>
      </c>
      <c r="N416" s="7" t="str">
        <f>IF(OR(IFERROR(VALUE(M416)&lt;80,FALSE),COUNTIF(缓考名单!$A$2:$A$49,$F416&amp;"")&gt;0,COUNTIF(缓考名单!$B$2:$B$49,#REF!)&gt;0,IFERROR(VLOOKUP($F416&amp;"",学年成绩!$A$2:$B$462,2,FALSE)&lt;&gt;"100%",FALSE)),"是","")</f>
        <v/>
      </c>
      <c r="O416" s="7"/>
      <c r="P416" s="8"/>
    </row>
    <row r="417" ht="35" hidden="1" customHeight="1" spans="1:16">
      <c r="A417" s="7">
        <v>415</v>
      </c>
      <c r="B417" s="7">
        <v>2024</v>
      </c>
      <c r="C417" s="3" t="s">
        <v>16</v>
      </c>
      <c r="D417" s="3" t="s">
        <v>73</v>
      </c>
      <c r="E417" s="3" t="s">
        <v>259</v>
      </c>
      <c r="F417" s="7">
        <v>202434510112</v>
      </c>
      <c r="G417" s="3" t="s">
        <v>20</v>
      </c>
      <c r="H417" s="7">
        <v>0</v>
      </c>
      <c r="I417" s="7">
        <v>0</v>
      </c>
      <c r="J417" s="7">
        <v>22</v>
      </c>
      <c r="K417" s="7">
        <v>238</v>
      </c>
      <c r="L417" s="7">
        <v>67</v>
      </c>
      <c r="M417" s="7" t="str">
        <f>IF(COUNTIF(体测成绩!$A$2:$A$530,$F417&amp;"")=0,"",IF(VLOOKUP($F417&amp;"",体测成绩!$A$2:$B$530,2,FALSE)="免测",80,VLOOKUP($F417&amp;"",体测成绩!$A$2:$B$530,2,FALSE)))</f>
        <v/>
      </c>
      <c r="N417" s="7" t="str">
        <f>IF(OR(IFERROR(VALUE(M417)&lt;80,FALSE),COUNTIF(缓考名单!$A$2:$A$49,$F417&amp;"")&gt;0,COUNTIF(缓考名单!$B$2:$B$49,#REF!)&gt;0,IFERROR(VLOOKUP($F417&amp;"",学年成绩!$A$2:$B$462,2,FALSE)&lt;&gt;"100%",FALSE)),"是","")</f>
        <v/>
      </c>
      <c r="O417" s="7"/>
      <c r="P417" s="8"/>
    </row>
    <row r="418" ht="35" hidden="1" customHeight="1" spans="1:16">
      <c r="A418" s="7">
        <v>416</v>
      </c>
      <c r="B418" s="7">
        <v>2024</v>
      </c>
      <c r="C418" s="3" t="s">
        <v>16</v>
      </c>
      <c r="D418" s="3" t="s">
        <v>73</v>
      </c>
      <c r="E418" s="3" t="s">
        <v>259</v>
      </c>
      <c r="F418" s="7">
        <v>202434510113</v>
      </c>
      <c r="G418" s="3" t="s">
        <v>20</v>
      </c>
      <c r="H418" s="7">
        <v>0</v>
      </c>
      <c r="I418" s="7">
        <v>0</v>
      </c>
      <c r="J418" s="7">
        <v>30.4</v>
      </c>
      <c r="K418" s="7">
        <v>88</v>
      </c>
      <c r="L418" s="7">
        <v>30</v>
      </c>
      <c r="M418" s="7" t="str">
        <f>IF(COUNTIF(体测成绩!$A$2:$A$530,$F418&amp;"")=0,"",IF(VLOOKUP($F418&amp;"",体测成绩!$A$2:$B$530,2,FALSE)="免测",80,VLOOKUP($F418&amp;"",体测成绩!$A$2:$B$530,2,FALSE)))</f>
        <v/>
      </c>
      <c r="N418" s="7" t="str">
        <f>IF(OR(IFERROR(VALUE(M418)&lt;80,FALSE),COUNTIF(缓考名单!$A$2:$A$49,$F418&amp;"")&gt;0,COUNTIF(缓考名单!$B$2:$B$49,#REF!)&gt;0,IFERROR(VLOOKUP($F418&amp;"",学年成绩!$A$2:$B$462,2,FALSE)&lt;&gt;"100%",FALSE)),"是","")</f>
        <v/>
      </c>
      <c r="O418" s="7"/>
      <c r="P418" s="8"/>
    </row>
    <row r="419" ht="35" hidden="1" customHeight="1" spans="1:16">
      <c r="A419" s="7">
        <v>417</v>
      </c>
      <c r="B419" s="7">
        <v>2024</v>
      </c>
      <c r="C419" s="3" t="s">
        <v>16</v>
      </c>
      <c r="D419" s="3" t="s">
        <v>73</v>
      </c>
      <c r="E419" s="3" t="s">
        <v>259</v>
      </c>
      <c r="F419" s="7">
        <v>202434510127</v>
      </c>
      <c r="G419" s="3" t="s">
        <v>20</v>
      </c>
      <c r="H419" s="7">
        <v>0</v>
      </c>
      <c r="I419" s="7">
        <v>0</v>
      </c>
      <c r="J419" s="7">
        <v>21</v>
      </c>
      <c r="K419" s="7">
        <v>263</v>
      </c>
      <c r="L419" s="7">
        <v>83</v>
      </c>
      <c r="M419" s="7" t="str">
        <f>IF(COUNTIF(体测成绩!$A$2:$A$530,$F419&amp;"")=0,"",IF(VLOOKUP($F419&amp;"",体测成绩!$A$2:$B$530,2,FALSE)="免测",80,VLOOKUP($F419&amp;"",体测成绩!$A$2:$B$530,2,FALSE)))</f>
        <v/>
      </c>
      <c r="N419" s="7" t="str">
        <f>IF(OR(IFERROR(VALUE(M419)&lt;80,FALSE),COUNTIF(缓考名单!$A$2:$A$49,$F419&amp;"")&gt;0,COUNTIF(缓考名单!$B$2:$B$49,#REF!)&gt;0,IFERROR(VLOOKUP($F419&amp;"",学年成绩!$A$2:$B$462,2,FALSE)&lt;&gt;"100%",FALSE)),"是","")</f>
        <v/>
      </c>
      <c r="O419" s="7"/>
      <c r="P419" s="8"/>
    </row>
    <row r="420" ht="35" hidden="1" customHeight="1" spans="1:16">
      <c r="A420" s="7">
        <v>418</v>
      </c>
      <c r="B420" s="7">
        <v>2024</v>
      </c>
      <c r="C420" s="3" t="s">
        <v>16</v>
      </c>
      <c r="D420" s="3" t="s">
        <v>73</v>
      </c>
      <c r="E420" s="3" t="s">
        <v>259</v>
      </c>
      <c r="F420" s="7">
        <v>202434510128</v>
      </c>
      <c r="G420" s="3" t="s">
        <v>20</v>
      </c>
      <c r="H420" s="7">
        <v>0</v>
      </c>
      <c r="I420" s="7">
        <v>0</v>
      </c>
      <c r="J420" s="7">
        <v>21.67</v>
      </c>
      <c r="K420" s="7">
        <v>248</v>
      </c>
      <c r="L420" s="7">
        <v>80</v>
      </c>
      <c r="M420" s="7" t="str">
        <f>IF(COUNTIF(体测成绩!$A$2:$A$530,$F420&amp;"")=0,"",IF(VLOOKUP($F420&amp;"",体测成绩!$A$2:$B$530,2,FALSE)="免测",80,VLOOKUP($F420&amp;"",体测成绩!$A$2:$B$530,2,FALSE)))</f>
        <v/>
      </c>
      <c r="N420" s="7" t="str">
        <f>IF(OR(IFERROR(VALUE(M420)&lt;80,FALSE),COUNTIF(缓考名单!$A$2:$A$49,$F420&amp;"")&gt;0,COUNTIF(缓考名单!$B$2:$B$49,#REF!)&gt;0,IFERROR(VLOOKUP($F420&amp;"",学年成绩!$A$2:$B$462,2,FALSE)&lt;&gt;"100%",FALSE)),"是","")</f>
        <v/>
      </c>
      <c r="O420" s="7"/>
      <c r="P420" s="8"/>
    </row>
    <row r="421" ht="35" hidden="1" customHeight="1" spans="1:16">
      <c r="A421" s="7">
        <v>419</v>
      </c>
      <c r="B421" s="7">
        <v>2024</v>
      </c>
      <c r="C421" s="3" t="s">
        <v>16</v>
      </c>
      <c r="D421" s="3" t="s">
        <v>73</v>
      </c>
      <c r="E421" s="3" t="s">
        <v>259</v>
      </c>
      <c r="F421" s="7">
        <v>202434510114</v>
      </c>
      <c r="G421" s="3" t="s">
        <v>19</v>
      </c>
      <c r="H421" s="7">
        <v>0</v>
      </c>
      <c r="I421" s="7">
        <v>0</v>
      </c>
      <c r="J421" s="7">
        <v>39.4</v>
      </c>
      <c r="K421" s="7">
        <v>19</v>
      </c>
      <c r="L421" s="7">
        <v>4</v>
      </c>
      <c r="M421" s="7" t="str">
        <f>IF(COUNTIF(体测成绩!$A$2:$A$530,$F421&amp;"")=0,"",IF(VLOOKUP($F421&amp;"",体测成绩!$A$2:$B$530,2,FALSE)="免测",80,VLOOKUP($F421&amp;"",体测成绩!$A$2:$B$530,2,FALSE)))</f>
        <v/>
      </c>
      <c r="N421" s="7" t="str">
        <f>IF(OR(IFERROR(VALUE(M421)&lt;80,FALSE),COUNTIF(缓考名单!$A$2:$A$49,$F421&amp;"")&gt;0,COUNTIF(缓考名单!$B$2:$B$49,#REF!)&gt;0,IFERROR(VLOOKUP($F421&amp;"",学年成绩!$A$2:$B$462,2,FALSE)&lt;&gt;"100%",FALSE)),"是","")</f>
        <v/>
      </c>
      <c r="O421" s="7"/>
      <c r="P421" s="8"/>
    </row>
    <row r="422" ht="35" hidden="1" customHeight="1" spans="1:16">
      <c r="A422" s="7">
        <v>420</v>
      </c>
      <c r="B422" s="7">
        <v>2024</v>
      </c>
      <c r="C422" s="3" t="s">
        <v>16</v>
      </c>
      <c r="D422" s="3" t="s">
        <v>73</v>
      </c>
      <c r="E422" s="3" t="s">
        <v>259</v>
      </c>
      <c r="F422" s="7">
        <v>202434510121</v>
      </c>
      <c r="G422" s="3" t="s">
        <v>19</v>
      </c>
      <c r="H422" s="7">
        <v>0</v>
      </c>
      <c r="I422" s="7">
        <v>0</v>
      </c>
      <c r="J422" s="7">
        <v>21</v>
      </c>
      <c r="K422" s="7">
        <v>263</v>
      </c>
      <c r="L422" s="7">
        <v>83</v>
      </c>
      <c r="M422" s="7" t="str">
        <f>IF(COUNTIF(体测成绩!$A$2:$A$530,$F422&amp;"")=0,"",IF(VLOOKUP($F422&amp;"",体测成绩!$A$2:$B$530,2,FALSE)="免测",80,VLOOKUP($F422&amp;"",体测成绩!$A$2:$B$530,2,FALSE)))</f>
        <v/>
      </c>
      <c r="N422" s="7" t="str">
        <f>IF(OR(IFERROR(VALUE(M422)&lt;80,FALSE),COUNTIF(缓考名单!$A$2:$A$49,$F422&amp;"")&gt;0,COUNTIF(缓考名单!$B$2:$B$49,#REF!)&gt;0,IFERROR(VLOOKUP($F422&amp;"",学年成绩!$A$2:$B$462,2,FALSE)&lt;&gt;"100%",FALSE)),"是","")</f>
        <v/>
      </c>
      <c r="O422" s="7"/>
      <c r="P422" s="8"/>
    </row>
    <row r="423" ht="35" hidden="1" customHeight="1" spans="1:16">
      <c r="A423" s="7">
        <v>421</v>
      </c>
      <c r="B423" s="7">
        <v>2024</v>
      </c>
      <c r="C423" s="3" t="s">
        <v>16</v>
      </c>
      <c r="D423" s="3" t="s">
        <v>73</v>
      </c>
      <c r="E423" s="3" t="s">
        <v>259</v>
      </c>
      <c r="F423" s="7">
        <v>202434510120</v>
      </c>
      <c r="G423" s="3" t="s">
        <v>19</v>
      </c>
      <c r="H423" s="7">
        <v>0</v>
      </c>
      <c r="I423" s="7">
        <v>0</v>
      </c>
      <c r="J423" s="7">
        <v>42</v>
      </c>
      <c r="K423" s="7">
        <v>1</v>
      </c>
      <c r="L423" s="7">
        <v>2</v>
      </c>
      <c r="M423" s="7" t="str">
        <f>IF(COUNTIF(体测成绩!$A$2:$A$530,$F423&amp;"")=0,"",IF(VLOOKUP($F423&amp;"",体测成绩!$A$2:$B$530,2,FALSE)="免测",80,VLOOKUP($F423&amp;"",体测成绩!$A$2:$B$530,2,FALSE)))</f>
        <v/>
      </c>
      <c r="N423" s="7" t="str">
        <f>IF(OR(IFERROR(VALUE(M423)&lt;80,FALSE),COUNTIF(缓考名单!$A$2:$A$49,$F423&amp;"")&gt;0,COUNTIF(缓考名单!$B$2:$B$49,#REF!)&gt;0,IFERROR(VLOOKUP($F423&amp;"",学年成绩!$A$2:$B$462,2,FALSE)&lt;&gt;"100%",FALSE)),"是","")</f>
        <v/>
      </c>
      <c r="O423" s="7"/>
      <c r="P423" s="8"/>
    </row>
    <row r="424" ht="35" hidden="1" customHeight="1" spans="1:16">
      <c r="A424" s="7">
        <v>422</v>
      </c>
      <c r="B424" s="7">
        <v>2024</v>
      </c>
      <c r="C424" s="3" t="s">
        <v>16</v>
      </c>
      <c r="D424" s="3" t="s">
        <v>73</v>
      </c>
      <c r="E424" s="3" t="s">
        <v>259</v>
      </c>
      <c r="F424" s="7">
        <v>202434510123</v>
      </c>
      <c r="G424" s="3" t="s">
        <v>20</v>
      </c>
      <c r="H424" s="7">
        <v>0</v>
      </c>
      <c r="I424" s="7">
        <v>0</v>
      </c>
      <c r="J424" s="7">
        <v>21</v>
      </c>
      <c r="K424" s="7">
        <v>263</v>
      </c>
      <c r="L424" s="7">
        <v>83</v>
      </c>
      <c r="M424" s="7" t="str">
        <f>IF(COUNTIF(体测成绩!$A$2:$A$530,$F424&amp;"")=0,"",IF(VLOOKUP($F424&amp;"",体测成绩!$A$2:$B$530,2,FALSE)="免测",80,VLOOKUP($F424&amp;"",体测成绩!$A$2:$B$530,2,FALSE)))</f>
        <v/>
      </c>
      <c r="N424" s="7" t="str">
        <f>IF(OR(IFERROR(VALUE(M424)&lt;80,FALSE),COUNTIF(缓考名单!$A$2:$A$49,$F424&amp;"")&gt;0,COUNTIF(缓考名单!$B$2:$B$49,#REF!)&gt;0,IFERROR(VLOOKUP($F424&amp;"",学年成绩!$A$2:$B$462,2,FALSE)&lt;&gt;"100%",FALSE)),"是","")</f>
        <v>是</v>
      </c>
      <c r="O424" s="7"/>
      <c r="P424" s="8"/>
    </row>
    <row r="425" ht="35" hidden="1" customHeight="1" spans="1:16">
      <c r="A425" s="7">
        <v>423</v>
      </c>
      <c r="B425" s="7">
        <v>2024</v>
      </c>
      <c r="C425" s="3" t="s">
        <v>16</v>
      </c>
      <c r="D425" s="3" t="s">
        <v>73</v>
      </c>
      <c r="E425" s="3" t="s">
        <v>259</v>
      </c>
      <c r="F425" s="7">
        <v>202434510124</v>
      </c>
      <c r="G425" s="3" t="s">
        <v>19</v>
      </c>
      <c r="H425" s="7">
        <v>0</v>
      </c>
      <c r="I425" s="7">
        <v>0</v>
      </c>
      <c r="J425" s="7">
        <v>30.25</v>
      </c>
      <c r="K425" s="7">
        <v>94</v>
      </c>
      <c r="L425" s="7">
        <v>16</v>
      </c>
      <c r="M425" s="7" t="str">
        <f>IF(COUNTIF(体测成绩!$A$2:$A$530,$F425&amp;"")=0,"",IF(VLOOKUP($F425&amp;"",体测成绩!$A$2:$B$530,2,FALSE)="免测",80,VLOOKUP($F425&amp;"",体测成绩!$A$2:$B$530,2,FALSE)))</f>
        <v/>
      </c>
      <c r="N425" s="7" t="str">
        <f>IF(OR(IFERROR(VALUE(M425)&lt;80,FALSE),COUNTIF(缓考名单!$A$2:$A$49,$F425&amp;"")&gt;0,COUNTIF(缓考名单!$B$2:$B$49,#REF!)&gt;0,IFERROR(VLOOKUP($F425&amp;"",学年成绩!$A$2:$B$462,2,FALSE)&lt;&gt;"100%",FALSE)),"是","")</f>
        <v/>
      </c>
      <c r="O425" s="7"/>
      <c r="P425" s="8"/>
    </row>
    <row r="426" ht="35" hidden="1" customHeight="1" spans="1:16">
      <c r="A426" s="7">
        <v>424</v>
      </c>
      <c r="B426" s="7">
        <v>2024</v>
      </c>
      <c r="C426" s="3" t="s">
        <v>16</v>
      </c>
      <c r="D426" s="3" t="s">
        <v>73</v>
      </c>
      <c r="E426" s="3" t="s">
        <v>259</v>
      </c>
      <c r="F426" s="7">
        <v>202416310128</v>
      </c>
      <c r="G426" s="3" t="s">
        <v>20</v>
      </c>
      <c r="H426" s="7">
        <v>0</v>
      </c>
      <c r="I426" s="7">
        <v>0</v>
      </c>
      <c r="J426" s="7">
        <v>22.15</v>
      </c>
      <c r="K426" s="7">
        <v>235</v>
      </c>
      <c r="L426" s="7">
        <v>66</v>
      </c>
      <c r="M426" s="7" t="str">
        <f>IF(COUNTIF(体测成绩!$A$2:$A$530,$F426&amp;"")=0,"",IF(VLOOKUP($F426&amp;"",体测成绩!$A$2:$B$530,2,FALSE)="免测",80,VLOOKUP($F426&amp;"",体测成绩!$A$2:$B$530,2,FALSE)))</f>
        <v/>
      </c>
      <c r="N426" s="7" t="str">
        <f>IF(OR(IFERROR(VALUE(M426)&lt;80,FALSE),COUNTIF(缓考名单!$A$2:$A$49,$F426&amp;"")&gt;0,COUNTIF(缓考名单!$B$2:$B$49,#REF!)&gt;0,IFERROR(VLOOKUP($F426&amp;"",学年成绩!$A$2:$B$462,2,FALSE)&lt;&gt;"100%",FALSE)),"是","")</f>
        <v/>
      </c>
      <c r="O426" s="7"/>
      <c r="P426" s="8"/>
    </row>
    <row r="427" ht="35" hidden="1" customHeight="1" spans="1:16">
      <c r="A427" s="7">
        <v>425</v>
      </c>
      <c r="B427" s="7">
        <v>2024</v>
      </c>
      <c r="C427" s="3" t="s">
        <v>16</v>
      </c>
      <c r="D427" s="3" t="s">
        <v>73</v>
      </c>
      <c r="E427" s="3" t="s">
        <v>259</v>
      </c>
      <c r="F427" s="7">
        <v>202434510125</v>
      </c>
      <c r="G427" s="3" t="s">
        <v>20</v>
      </c>
      <c r="H427" s="7">
        <v>0</v>
      </c>
      <c r="I427" s="7">
        <v>0</v>
      </c>
      <c r="J427" s="7">
        <v>21.1</v>
      </c>
      <c r="K427" s="7">
        <v>261</v>
      </c>
      <c r="L427" s="7">
        <v>82</v>
      </c>
      <c r="M427" s="7" t="str">
        <f>IF(COUNTIF(体测成绩!$A$2:$A$530,$F427&amp;"")=0,"",IF(VLOOKUP($F427&amp;"",体测成绩!$A$2:$B$530,2,FALSE)="免测",80,VLOOKUP($F427&amp;"",体测成绩!$A$2:$B$530,2,FALSE)))</f>
        <v/>
      </c>
      <c r="N427" s="7" t="str">
        <f>IF(OR(IFERROR(VALUE(M427)&lt;80,FALSE),COUNTIF(缓考名单!$A$2:$A$49,$F427&amp;"")&gt;0,COUNTIF(缓考名单!$B$2:$B$49,#REF!)&gt;0,IFERROR(VLOOKUP($F427&amp;"",学年成绩!$A$2:$B$462,2,FALSE)&lt;&gt;"100%",FALSE)),"是","")</f>
        <v>是</v>
      </c>
      <c r="O427" s="7"/>
      <c r="P427" s="8"/>
    </row>
    <row r="428" ht="35" hidden="1" customHeight="1" spans="1:16">
      <c r="A428" s="7">
        <v>426</v>
      </c>
      <c r="B428" s="7">
        <v>2024</v>
      </c>
      <c r="C428" s="3" t="s">
        <v>16</v>
      </c>
      <c r="D428" s="3" t="s">
        <v>73</v>
      </c>
      <c r="E428" s="3" t="s">
        <v>259</v>
      </c>
      <c r="F428" s="7">
        <v>202434510106</v>
      </c>
      <c r="G428" s="3" t="s">
        <v>20</v>
      </c>
      <c r="H428" s="7">
        <v>0</v>
      </c>
      <c r="I428" s="7">
        <v>0</v>
      </c>
      <c r="J428" s="7">
        <v>32.1</v>
      </c>
      <c r="K428" s="7">
        <v>63</v>
      </c>
      <c r="L428" s="7">
        <v>18</v>
      </c>
      <c r="M428" s="7" t="str">
        <f>IF(COUNTIF(体测成绩!$A$2:$A$530,$F428&amp;"")=0,"",IF(VLOOKUP($F428&amp;"",体测成绩!$A$2:$B$530,2,FALSE)="免测",80,VLOOKUP($F428&amp;"",体测成绩!$A$2:$B$530,2,FALSE)))</f>
        <v/>
      </c>
      <c r="N428" s="7" t="str">
        <f>IF(OR(IFERROR(VALUE(M428)&lt;80,FALSE),COUNTIF(缓考名单!$A$2:$A$49,$F428&amp;"")&gt;0,COUNTIF(缓考名单!$B$2:$B$49,#REF!)&gt;0,IFERROR(VLOOKUP($F428&amp;"",学年成绩!$A$2:$B$462,2,FALSE)&lt;&gt;"100%",FALSE)),"是","")</f>
        <v/>
      </c>
      <c r="O428" s="7"/>
      <c r="P428" s="8"/>
    </row>
    <row r="429" ht="35" hidden="1" customHeight="1" spans="1:16">
      <c r="A429" s="7">
        <v>427</v>
      </c>
      <c r="B429" s="7">
        <v>2024</v>
      </c>
      <c r="C429" s="3" t="s">
        <v>16</v>
      </c>
      <c r="D429" s="3" t="s">
        <v>73</v>
      </c>
      <c r="E429" s="3" t="s">
        <v>259</v>
      </c>
      <c r="F429" s="7">
        <v>202434510103</v>
      </c>
      <c r="G429" s="3" t="s">
        <v>19</v>
      </c>
      <c r="H429" s="7">
        <v>0</v>
      </c>
      <c r="I429" s="7">
        <v>0</v>
      </c>
      <c r="J429" s="7">
        <v>32.2</v>
      </c>
      <c r="K429" s="7">
        <v>62</v>
      </c>
      <c r="L429" s="7">
        <v>17</v>
      </c>
      <c r="M429" s="7" t="str">
        <f>IF(COUNTIF(体测成绩!$A$2:$A$530,$F429&amp;"")=0,"",IF(VLOOKUP($F429&amp;"",体测成绩!$A$2:$B$530,2,FALSE)="免测",80,VLOOKUP($F429&amp;"",体测成绩!$A$2:$B$530,2,FALSE)))</f>
        <v/>
      </c>
      <c r="N429" s="7" t="str">
        <f>IF(OR(IFERROR(VALUE(M429)&lt;80,FALSE),COUNTIF(缓考名单!$A$2:$A$49,$F429&amp;"")&gt;0,COUNTIF(缓考名单!$B$2:$B$49,#REF!)&gt;0,IFERROR(VLOOKUP($F429&amp;"",学年成绩!$A$2:$B$462,2,FALSE)&lt;&gt;"100%",FALSE)),"是","")</f>
        <v/>
      </c>
      <c r="O429" s="7"/>
      <c r="P429" s="8"/>
    </row>
    <row r="430" ht="35" hidden="1" customHeight="1" spans="1:16">
      <c r="A430" s="7">
        <v>428</v>
      </c>
      <c r="B430" s="7">
        <v>2024</v>
      </c>
      <c r="C430" s="3" t="s">
        <v>16</v>
      </c>
      <c r="D430" s="3" t="s">
        <v>73</v>
      </c>
      <c r="E430" s="3" t="s">
        <v>259</v>
      </c>
      <c r="F430" s="7">
        <v>202434510102</v>
      </c>
      <c r="G430" s="3" t="s">
        <v>19</v>
      </c>
      <c r="H430" s="7">
        <v>0</v>
      </c>
      <c r="I430" s="7">
        <v>0</v>
      </c>
      <c r="J430" s="7">
        <v>21.75</v>
      </c>
      <c r="K430" s="7">
        <v>246</v>
      </c>
      <c r="L430" s="7">
        <v>78</v>
      </c>
      <c r="M430" s="7" t="str">
        <f>IF(COUNTIF(体测成绩!$A$2:$A$530,$F430&amp;"")=0,"",IF(VLOOKUP($F430&amp;"",体测成绩!$A$2:$B$530,2,FALSE)="免测",80,VLOOKUP($F430&amp;"",体测成绩!$A$2:$B$530,2,FALSE)))</f>
        <v/>
      </c>
      <c r="N430" s="7" t="str">
        <f>IF(OR(IFERROR(VALUE(M430)&lt;80,FALSE),COUNTIF(缓考名单!$A$2:$A$49,$F430&amp;"")&gt;0,COUNTIF(缓考名单!$B$2:$B$49,#REF!)&gt;0,IFERROR(VLOOKUP($F430&amp;"",学年成绩!$A$2:$B$462,2,FALSE)&lt;&gt;"100%",FALSE)),"是","")</f>
        <v/>
      </c>
      <c r="O430" s="7"/>
      <c r="P430" s="8"/>
    </row>
    <row r="431" ht="35" hidden="1" customHeight="1" spans="1:16">
      <c r="A431" s="7">
        <v>429</v>
      </c>
      <c r="B431" s="7">
        <v>2024</v>
      </c>
      <c r="C431" s="3" t="s">
        <v>16</v>
      </c>
      <c r="D431" s="3" t="s">
        <v>73</v>
      </c>
      <c r="E431" s="3" t="s">
        <v>259</v>
      </c>
      <c r="F431" s="7">
        <v>202434510101</v>
      </c>
      <c r="G431" s="3" t="s">
        <v>19</v>
      </c>
      <c r="H431" s="7">
        <v>0</v>
      </c>
      <c r="I431" s="7">
        <v>0</v>
      </c>
      <c r="J431" s="7">
        <v>21</v>
      </c>
      <c r="K431" s="7">
        <v>263</v>
      </c>
      <c r="L431" s="7">
        <v>83</v>
      </c>
      <c r="M431" s="7" t="str">
        <f>IF(COUNTIF(体测成绩!$A$2:$A$530,$F431&amp;"")=0,"",IF(VLOOKUP($F431&amp;"",体测成绩!$A$2:$B$530,2,FALSE)="免测",80,VLOOKUP($F431&amp;"",体测成绩!$A$2:$B$530,2,FALSE)))</f>
        <v/>
      </c>
      <c r="N431" s="7" t="str">
        <f>IF(OR(IFERROR(VALUE(M431)&lt;80,FALSE),COUNTIF(缓考名单!$A$2:$A$49,$F431&amp;"")&gt;0,COUNTIF(缓考名单!$B$2:$B$49,#REF!)&gt;0,IFERROR(VLOOKUP($F431&amp;"",学年成绩!$A$2:$B$462,2,FALSE)&lt;&gt;"100%",FALSE)),"是","")</f>
        <v/>
      </c>
      <c r="O431" s="7"/>
      <c r="P431" s="8"/>
    </row>
    <row r="432" ht="35" hidden="1" customHeight="1" spans="1:16">
      <c r="A432" s="7">
        <v>430</v>
      </c>
      <c r="B432" s="7">
        <v>2024</v>
      </c>
      <c r="C432" s="3" t="s">
        <v>16</v>
      </c>
      <c r="D432" s="3" t="s">
        <v>73</v>
      </c>
      <c r="E432" s="3" t="s">
        <v>259</v>
      </c>
      <c r="F432" s="7">
        <v>202434510105</v>
      </c>
      <c r="G432" s="3" t="s">
        <v>19</v>
      </c>
      <c r="H432" s="7">
        <v>0</v>
      </c>
      <c r="I432" s="7">
        <v>0</v>
      </c>
      <c r="J432" s="7">
        <v>21</v>
      </c>
      <c r="K432" s="7">
        <v>263</v>
      </c>
      <c r="L432" s="7">
        <v>83</v>
      </c>
      <c r="M432" s="7" t="str">
        <f>IF(COUNTIF(体测成绩!$A$2:$A$530,$F432&amp;"")=0,"",IF(VLOOKUP($F432&amp;"",体测成绩!$A$2:$B$530,2,FALSE)="免测",80,VLOOKUP($F432&amp;"",体测成绩!$A$2:$B$530,2,FALSE)))</f>
        <v/>
      </c>
      <c r="N432" s="7" t="str">
        <f>IF(OR(IFERROR(VALUE(M432)&lt;80,FALSE),COUNTIF(缓考名单!$A$2:$A$49,$F432&amp;"")&gt;0,COUNTIF(缓考名单!$B$2:$B$49,#REF!)&gt;0,IFERROR(VLOOKUP($F432&amp;"",学年成绩!$A$2:$B$462,2,FALSE)&lt;&gt;"100%",FALSE)),"是","")</f>
        <v/>
      </c>
      <c r="O432" s="7"/>
      <c r="P432" s="8"/>
    </row>
    <row r="433" ht="35" hidden="1" customHeight="1" spans="1:16">
      <c r="A433" s="7">
        <v>431</v>
      </c>
      <c r="B433" s="7">
        <v>2024</v>
      </c>
      <c r="C433" s="3" t="s">
        <v>16</v>
      </c>
      <c r="D433" s="3" t="s">
        <v>73</v>
      </c>
      <c r="E433" s="3" t="s">
        <v>259</v>
      </c>
      <c r="F433" s="7">
        <v>202434510104</v>
      </c>
      <c r="G433" s="3" t="s">
        <v>20</v>
      </c>
      <c r="H433" s="7">
        <v>0</v>
      </c>
      <c r="I433" s="7">
        <v>0</v>
      </c>
      <c r="J433" s="7">
        <v>26</v>
      </c>
      <c r="K433" s="7">
        <v>146</v>
      </c>
      <c r="L433" s="7">
        <v>42</v>
      </c>
      <c r="M433" s="7" t="str">
        <f>IF(COUNTIF(体测成绩!$A$2:$A$530,$F433&amp;"")=0,"",IF(VLOOKUP($F433&amp;"",体测成绩!$A$2:$B$530,2,FALSE)="免测",80,VLOOKUP($F433&amp;"",体测成绩!$A$2:$B$530,2,FALSE)))</f>
        <v/>
      </c>
      <c r="N433" s="7" t="str">
        <f>IF(OR(IFERROR(VALUE(M433)&lt;80,FALSE),COUNTIF(缓考名单!$A$2:$A$49,$F433&amp;"")&gt;0,COUNTIF(缓考名单!$B$2:$B$49,#REF!)&gt;0,IFERROR(VLOOKUP($F433&amp;"",学年成绩!$A$2:$B$462,2,FALSE)&lt;&gt;"100%",FALSE)),"是","")</f>
        <v/>
      </c>
      <c r="O433" s="7"/>
      <c r="P433" s="8"/>
    </row>
    <row r="434" ht="35" hidden="1" customHeight="1" spans="1:16">
      <c r="A434" s="7">
        <v>432</v>
      </c>
      <c r="B434" s="7">
        <v>2024</v>
      </c>
      <c r="C434" s="3" t="s">
        <v>16</v>
      </c>
      <c r="D434" s="3" t="s">
        <v>73</v>
      </c>
      <c r="E434" s="3" t="s">
        <v>259</v>
      </c>
      <c r="F434" s="7">
        <v>202434510109</v>
      </c>
      <c r="G434" s="3" t="s">
        <v>19</v>
      </c>
      <c r="H434" s="7">
        <v>0</v>
      </c>
      <c r="I434" s="7">
        <v>0</v>
      </c>
      <c r="J434" s="7">
        <v>34.88</v>
      </c>
      <c r="K434" s="7">
        <v>50</v>
      </c>
      <c r="L434" s="7">
        <v>12</v>
      </c>
      <c r="M434" s="7" t="str">
        <f>IF(COUNTIF(体测成绩!$A$2:$A$530,$F434&amp;"")=0,"",IF(VLOOKUP($F434&amp;"",体测成绩!$A$2:$B$530,2,FALSE)="免测",80,VLOOKUP($F434&amp;"",体测成绩!$A$2:$B$530,2,FALSE)))</f>
        <v/>
      </c>
      <c r="N434" s="7" t="str">
        <f>IF(OR(IFERROR(VALUE(M434)&lt;80,FALSE),COUNTIF(缓考名单!$A$2:$A$49,$F434&amp;"")&gt;0,COUNTIF(缓考名单!$B$2:$B$49,#REF!)&gt;0,IFERROR(VLOOKUP($F434&amp;"",学年成绩!$A$2:$B$462,2,FALSE)&lt;&gt;"100%",FALSE)),"是","")</f>
        <v/>
      </c>
      <c r="O434" s="7"/>
      <c r="P434" s="8"/>
    </row>
    <row r="435" ht="35" hidden="1" customHeight="1" spans="1:16">
      <c r="A435" s="7">
        <v>433</v>
      </c>
      <c r="B435" s="7">
        <v>2024</v>
      </c>
      <c r="C435" s="3" t="s">
        <v>16</v>
      </c>
      <c r="D435" s="3" t="s">
        <v>73</v>
      </c>
      <c r="E435" s="3" t="s">
        <v>259</v>
      </c>
      <c r="F435" s="7">
        <v>202434510108</v>
      </c>
      <c r="G435" s="3" t="s">
        <v>19</v>
      </c>
      <c r="H435" s="7">
        <v>0</v>
      </c>
      <c r="I435" s="7">
        <v>0</v>
      </c>
      <c r="J435" s="7">
        <v>21</v>
      </c>
      <c r="K435" s="7">
        <v>263</v>
      </c>
      <c r="L435" s="7">
        <v>83</v>
      </c>
      <c r="M435" s="7" t="str">
        <f>IF(COUNTIF(体测成绩!$A$2:$A$530,$F435&amp;"")=0,"",IF(VLOOKUP($F435&amp;"",体测成绩!$A$2:$B$530,2,FALSE)="免测",80,VLOOKUP($F435&amp;"",体测成绩!$A$2:$B$530,2,FALSE)))</f>
        <v/>
      </c>
      <c r="N435" s="7" t="str">
        <f>IF(OR(IFERROR(VALUE(M435)&lt;80,FALSE),COUNTIF(缓考名单!$A$2:$A$49,$F435&amp;"")&gt;0,COUNTIF(缓考名单!$B$2:$B$49,#REF!)&gt;0,IFERROR(VLOOKUP($F435&amp;"",学年成绩!$A$2:$B$462,2,FALSE)&lt;&gt;"100%",FALSE)),"是","")</f>
        <v/>
      </c>
      <c r="O435" s="7"/>
      <c r="P435" s="8"/>
    </row>
    <row r="436" ht="35" hidden="1" customHeight="1" spans="1:16">
      <c r="A436" s="7">
        <v>434</v>
      </c>
      <c r="B436" s="7">
        <v>2024</v>
      </c>
      <c r="C436" s="3" t="s">
        <v>16</v>
      </c>
      <c r="D436" s="3" t="s">
        <v>73</v>
      </c>
      <c r="E436" s="3" t="s">
        <v>259</v>
      </c>
      <c r="F436" s="7">
        <v>202434510110</v>
      </c>
      <c r="G436" s="3" t="s">
        <v>19</v>
      </c>
      <c r="H436" s="7">
        <v>0</v>
      </c>
      <c r="I436" s="7">
        <v>0</v>
      </c>
      <c r="J436" s="7">
        <v>24.95</v>
      </c>
      <c r="K436" s="7">
        <v>165</v>
      </c>
      <c r="L436" s="7">
        <v>45</v>
      </c>
      <c r="M436" s="7" t="str">
        <f>IF(COUNTIF(体测成绩!$A$2:$A$530,$F436&amp;"")=0,"",IF(VLOOKUP($F436&amp;"",体测成绩!$A$2:$B$530,2,FALSE)="免测",80,VLOOKUP($F436&amp;"",体测成绩!$A$2:$B$530,2,FALSE)))</f>
        <v/>
      </c>
      <c r="N436" s="7" t="str">
        <f>IF(OR(IFERROR(VALUE(M436)&lt;80,FALSE),COUNTIF(缓考名单!$A$2:$A$49,$F436&amp;"")&gt;0,COUNTIF(缓考名单!$B$2:$B$49,#REF!)&gt;0,IFERROR(VLOOKUP($F436&amp;"",学年成绩!$A$2:$B$462,2,FALSE)&lt;&gt;"100%",FALSE)),"是","")</f>
        <v/>
      </c>
      <c r="O436" s="7"/>
      <c r="P436" s="8"/>
    </row>
    <row r="437" ht="35" hidden="1" customHeight="1" spans="1:16">
      <c r="A437" s="7">
        <v>435</v>
      </c>
      <c r="B437" s="7">
        <v>2024</v>
      </c>
      <c r="C437" s="3" t="s">
        <v>16</v>
      </c>
      <c r="D437" s="3" t="s">
        <v>73</v>
      </c>
      <c r="E437" s="3" t="s">
        <v>260</v>
      </c>
      <c r="F437" s="7">
        <v>202434510217</v>
      </c>
      <c r="G437" s="3" t="s">
        <v>19</v>
      </c>
      <c r="H437" s="7">
        <v>0</v>
      </c>
      <c r="I437" s="7">
        <v>0</v>
      </c>
      <c r="J437" s="7">
        <v>21</v>
      </c>
      <c r="K437" s="7">
        <v>263</v>
      </c>
      <c r="L437" s="7">
        <v>83</v>
      </c>
      <c r="M437" s="7" t="str">
        <f>IF(COUNTIF(体测成绩!$A$2:$A$530,$F437&amp;"")=0,"",IF(VLOOKUP($F437&amp;"",体测成绩!$A$2:$B$530,2,FALSE)="免测",80,VLOOKUP($F437&amp;"",体测成绩!$A$2:$B$530,2,FALSE)))</f>
        <v/>
      </c>
      <c r="N437" s="7" t="str">
        <f>IF(OR(IFERROR(VALUE(M437)&lt;80,FALSE),COUNTIF(缓考名单!$A$2:$A$49,$F437&amp;"")&gt;0,COUNTIF(缓考名单!$B$2:$B$49,#REF!)&gt;0,IFERROR(VLOOKUP($F437&amp;"",学年成绩!$A$2:$B$462,2,FALSE)&lt;&gt;"100%",FALSE)),"是","")</f>
        <v/>
      </c>
      <c r="O437" s="7"/>
      <c r="P437" s="8"/>
    </row>
    <row r="438" ht="35" hidden="1" customHeight="1" spans="1:16">
      <c r="A438" s="7">
        <v>436</v>
      </c>
      <c r="B438" s="7">
        <v>2024</v>
      </c>
      <c r="C438" s="3" t="s">
        <v>16</v>
      </c>
      <c r="D438" s="3" t="s">
        <v>73</v>
      </c>
      <c r="E438" s="3" t="s">
        <v>260</v>
      </c>
      <c r="F438" s="7">
        <v>202434510220</v>
      </c>
      <c r="G438" s="3" t="s">
        <v>19</v>
      </c>
      <c r="H438" s="7">
        <v>0</v>
      </c>
      <c r="I438" s="7">
        <v>0</v>
      </c>
      <c r="J438" s="7">
        <v>21</v>
      </c>
      <c r="K438" s="7">
        <v>263</v>
      </c>
      <c r="L438" s="7">
        <v>83</v>
      </c>
      <c r="M438" s="7" t="str">
        <f>IF(COUNTIF(体测成绩!$A$2:$A$530,$F438&amp;"")=0,"",IF(VLOOKUP($F438&amp;"",体测成绩!$A$2:$B$530,2,FALSE)="免测",80,VLOOKUP($F438&amp;"",体测成绩!$A$2:$B$530,2,FALSE)))</f>
        <v/>
      </c>
      <c r="N438" s="7" t="str">
        <f>IF(OR(IFERROR(VALUE(M438)&lt;80,FALSE),COUNTIF(缓考名单!$A$2:$A$49,$F438&amp;"")&gt;0,COUNTIF(缓考名单!$B$2:$B$49,#REF!)&gt;0,IFERROR(VLOOKUP($F438&amp;"",学年成绩!$A$2:$B$462,2,FALSE)&lt;&gt;"100%",FALSE)),"是","")</f>
        <v/>
      </c>
      <c r="O438" s="7"/>
      <c r="P438" s="8"/>
    </row>
    <row r="439" ht="35" hidden="1" customHeight="1" spans="1:16">
      <c r="A439" s="7">
        <v>437</v>
      </c>
      <c r="B439" s="7">
        <v>2024</v>
      </c>
      <c r="C439" s="3" t="s">
        <v>16</v>
      </c>
      <c r="D439" s="3" t="s">
        <v>73</v>
      </c>
      <c r="E439" s="3" t="s">
        <v>260</v>
      </c>
      <c r="F439" s="7">
        <v>202434510222</v>
      </c>
      <c r="G439" s="3" t="s">
        <v>20</v>
      </c>
      <c r="H439" s="7">
        <v>0</v>
      </c>
      <c r="I439" s="7">
        <v>0</v>
      </c>
      <c r="J439" s="7">
        <v>21</v>
      </c>
      <c r="K439" s="7">
        <v>263</v>
      </c>
      <c r="L439" s="7">
        <v>83</v>
      </c>
      <c r="M439" s="7" t="str">
        <f>IF(COUNTIF(体测成绩!$A$2:$A$530,$F439&amp;"")=0,"",IF(VLOOKUP($F439&amp;"",体测成绩!$A$2:$B$530,2,FALSE)="免测",80,VLOOKUP($F439&amp;"",体测成绩!$A$2:$B$530,2,FALSE)))</f>
        <v/>
      </c>
      <c r="N439" s="7" t="str">
        <f>IF(OR(IFERROR(VALUE(M439)&lt;80,FALSE),COUNTIF(缓考名单!$A$2:$A$49,$F439&amp;"")&gt;0,COUNTIF(缓考名单!$B$2:$B$49,#REF!)&gt;0,IFERROR(VLOOKUP($F439&amp;"",学年成绩!$A$2:$B$462,2,FALSE)&lt;&gt;"100%",FALSE)),"是","")</f>
        <v/>
      </c>
      <c r="O439" s="7"/>
      <c r="P439" s="8"/>
    </row>
    <row r="440" ht="35" hidden="1" customHeight="1" spans="1:16">
      <c r="A440" s="7">
        <v>438</v>
      </c>
      <c r="B440" s="7">
        <v>2024</v>
      </c>
      <c r="C440" s="3" t="s">
        <v>16</v>
      </c>
      <c r="D440" s="3" t="s">
        <v>73</v>
      </c>
      <c r="E440" s="3" t="s">
        <v>260</v>
      </c>
      <c r="F440" s="7">
        <v>202434510206</v>
      </c>
      <c r="G440" s="3" t="s">
        <v>19</v>
      </c>
      <c r="H440" s="7">
        <v>0</v>
      </c>
      <c r="I440" s="7">
        <v>0</v>
      </c>
      <c r="J440" s="7">
        <v>33.9</v>
      </c>
      <c r="K440" s="7">
        <v>55</v>
      </c>
      <c r="L440" s="7">
        <v>15</v>
      </c>
      <c r="M440" s="7" t="str">
        <f>IF(COUNTIF(体测成绩!$A$2:$A$530,$F440&amp;"")=0,"",IF(VLOOKUP($F440&amp;"",体测成绩!$A$2:$B$530,2,FALSE)="免测",80,VLOOKUP($F440&amp;"",体测成绩!$A$2:$B$530,2,FALSE)))</f>
        <v/>
      </c>
      <c r="N440" s="7" t="str">
        <f>IF(OR(IFERROR(VALUE(M440)&lt;80,FALSE),COUNTIF(缓考名单!$A$2:$A$49,$F440&amp;"")&gt;0,COUNTIF(缓考名单!$B$2:$B$49,#REF!)&gt;0,IFERROR(VLOOKUP($F440&amp;"",学年成绩!$A$2:$B$462,2,FALSE)&lt;&gt;"100%",FALSE)),"是","")</f>
        <v/>
      </c>
      <c r="O440" s="7"/>
      <c r="P440" s="8"/>
    </row>
    <row r="441" ht="35" hidden="1" customHeight="1" spans="1:16">
      <c r="A441" s="7">
        <v>439</v>
      </c>
      <c r="B441" s="7">
        <v>2024</v>
      </c>
      <c r="C441" s="3" t="s">
        <v>16</v>
      </c>
      <c r="D441" s="3" t="s">
        <v>73</v>
      </c>
      <c r="E441" s="3" t="s">
        <v>260</v>
      </c>
      <c r="F441" s="7">
        <v>202434510234</v>
      </c>
      <c r="G441" s="3" t="s">
        <v>20</v>
      </c>
      <c r="H441" s="7">
        <v>0</v>
      </c>
      <c r="I441" s="7">
        <v>0</v>
      </c>
      <c r="J441" s="7">
        <v>22.4</v>
      </c>
      <c r="K441" s="7">
        <v>224</v>
      </c>
      <c r="L441" s="7">
        <v>59</v>
      </c>
      <c r="M441" s="7" t="str">
        <f>IF(COUNTIF(体测成绩!$A$2:$A$530,$F441&amp;"")=0,"",IF(VLOOKUP($F441&amp;"",体测成绩!$A$2:$B$530,2,FALSE)="免测",80,VLOOKUP($F441&amp;"",体测成绩!$A$2:$B$530,2,FALSE)))</f>
        <v/>
      </c>
      <c r="N441" s="7" t="str">
        <f>IF(OR(IFERROR(VALUE(M441)&lt;80,FALSE),COUNTIF(缓考名单!$A$2:$A$49,$F441&amp;"")&gt;0,COUNTIF(缓考名单!$B$2:$B$49,#REF!)&gt;0,IFERROR(VLOOKUP($F441&amp;"",学年成绩!$A$2:$B$462,2,FALSE)&lt;&gt;"100%",FALSE)),"是","")</f>
        <v/>
      </c>
      <c r="O441" s="7"/>
      <c r="P441" s="8"/>
    </row>
    <row r="442" ht="35" hidden="1" customHeight="1" spans="1:16">
      <c r="A442" s="7">
        <v>440</v>
      </c>
      <c r="B442" s="7">
        <v>2024</v>
      </c>
      <c r="C442" s="3" t="s">
        <v>16</v>
      </c>
      <c r="D442" s="3" t="s">
        <v>73</v>
      </c>
      <c r="E442" s="3" t="s">
        <v>260</v>
      </c>
      <c r="F442" s="7">
        <v>202429110120</v>
      </c>
      <c r="G442" s="3" t="s">
        <v>19</v>
      </c>
      <c r="H442" s="7">
        <v>0</v>
      </c>
      <c r="I442" s="7">
        <v>0</v>
      </c>
      <c r="J442" s="7">
        <v>34.7</v>
      </c>
      <c r="K442" s="7">
        <v>51</v>
      </c>
      <c r="L442" s="7">
        <v>13</v>
      </c>
      <c r="M442" s="7" t="str">
        <f>IF(COUNTIF(体测成绩!$A$2:$A$530,$F442&amp;"")=0,"",IF(VLOOKUP($F442&amp;"",体测成绩!$A$2:$B$530,2,FALSE)="免测",80,VLOOKUP($F442&amp;"",体测成绩!$A$2:$B$530,2,FALSE)))</f>
        <v/>
      </c>
      <c r="N442" s="7" t="str">
        <f>IF(OR(IFERROR(VALUE(M442)&lt;80,FALSE),COUNTIF(缓考名单!$A$2:$A$49,$F442&amp;"")&gt;0,COUNTIF(缓考名单!$B$2:$B$49,#REF!)&gt;0,IFERROR(VLOOKUP($F442&amp;"",学年成绩!$A$2:$B$462,2,FALSE)&lt;&gt;"100%",FALSE)),"是","")</f>
        <v/>
      </c>
      <c r="O442" s="7"/>
      <c r="P442" s="8"/>
    </row>
    <row r="443" ht="35" hidden="1" customHeight="1" spans="1:16">
      <c r="A443" s="7">
        <v>441</v>
      </c>
      <c r="B443" s="7">
        <v>2024</v>
      </c>
      <c r="C443" s="3" t="s">
        <v>16</v>
      </c>
      <c r="D443" s="3" t="s">
        <v>73</v>
      </c>
      <c r="E443" s="3" t="s">
        <v>260</v>
      </c>
      <c r="F443" s="7">
        <v>202434510228</v>
      </c>
      <c r="G443" s="3" t="s">
        <v>20</v>
      </c>
      <c r="H443" s="7">
        <v>0</v>
      </c>
      <c r="I443" s="7">
        <v>0</v>
      </c>
      <c r="J443" s="7">
        <v>21.2</v>
      </c>
      <c r="K443" s="7">
        <v>255</v>
      </c>
      <c r="L443" s="7">
        <v>80</v>
      </c>
      <c r="M443" s="7" t="str">
        <f>IF(COUNTIF(体测成绩!$A$2:$A$530,$F443&amp;"")=0,"",IF(VLOOKUP($F443&amp;"",体测成绩!$A$2:$B$530,2,FALSE)="免测",80,VLOOKUP($F443&amp;"",体测成绩!$A$2:$B$530,2,FALSE)))</f>
        <v/>
      </c>
      <c r="N443" s="7" t="str">
        <f>IF(OR(IFERROR(VALUE(M443)&lt;80,FALSE),COUNTIF(缓考名单!$A$2:$A$49,$F443&amp;"")&gt;0,COUNTIF(缓考名单!$B$2:$B$49,#REF!)&gt;0,IFERROR(VLOOKUP($F443&amp;"",学年成绩!$A$2:$B$462,2,FALSE)&lt;&gt;"100%",FALSE)),"是","")</f>
        <v/>
      </c>
      <c r="O443" s="7"/>
      <c r="P443" s="8"/>
    </row>
    <row r="444" ht="35" hidden="1" customHeight="1" spans="1:16">
      <c r="A444" s="7">
        <v>442</v>
      </c>
      <c r="B444" s="7">
        <v>2024</v>
      </c>
      <c r="C444" s="3" t="s">
        <v>16</v>
      </c>
      <c r="D444" s="3" t="s">
        <v>73</v>
      </c>
      <c r="E444" s="3" t="s">
        <v>260</v>
      </c>
      <c r="F444" s="7">
        <v>202434510233</v>
      </c>
      <c r="G444" s="3" t="s">
        <v>19</v>
      </c>
      <c r="H444" s="7">
        <v>0</v>
      </c>
      <c r="I444" s="7">
        <v>0</v>
      </c>
      <c r="J444" s="7">
        <v>26.5</v>
      </c>
      <c r="K444" s="7">
        <v>140</v>
      </c>
      <c r="L444" s="7">
        <v>41</v>
      </c>
      <c r="M444" s="7" t="str">
        <f>IF(COUNTIF(体测成绩!$A$2:$A$530,$F444&amp;"")=0,"",IF(VLOOKUP($F444&amp;"",体测成绩!$A$2:$B$530,2,FALSE)="免测",80,VLOOKUP($F444&amp;"",体测成绩!$A$2:$B$530,2,FALSE)))</f>
        <v/>
      </c>
      <c r="N444" s="7" t="str">
        <f>IF(OR(IFERROR(VALUE(M444)&lt;80,FALSE),COUNTIF(缓考名单!$A$2:$A$49,$F444&amp;"")&gt;0,COUNTIF(缓考名单!$B$2:$B$49,#REF!)&gt;0,IFERROR(VLOOKUP($F444&amp;"",学年成绩!$A$2:$B$462,2,FALSE)&lt;&gt;"100%",FALSE)),"是","")</f>
        <v/>
      </c>
      <c r="O444" s="7"/>
      <c r="P444" s="8"/>
    </row>
    <row r="445" ht="35" hidden="1" customHeight="1" spans="1:16">
      <c r="A445" s="7">
        <v>443</v>
      </c>
      <c r="B445" s="7">
        <v>2024</v>
      </c>
      <c r="C445" s="3" t="s">
        <v>16</v>
      </c>
      <c r="D445" s="3" t="s">
        <v>73</v>
      </c>
      <c r="E445" s="3" t="s">
        <v>260</v>
      </c>
      <c r="F445" s="7">
        <v>202434510211</v>
      </c>
      <c r="G445" s="3" t="s">
        <v>19</v>
      </c>
      <c r="H445" s="7">
        <v>0</v>
      </c>
      <c r="I445" s="7">
        <v>0</v>
      </c>
      <c r="J445" s="7">
        <v>21</v>
      </c>
      <c r="K445" s="7">
        <v>263</v>
      </c>
      <c r="L445" s="7">
        <v>83</v>
      </c>
      <c r="M445" s="7" t="str">
        <f>IF(COUNTIF(体测成绩!$A$2:$A$530,$F445&amp;"")=0,"",IF(VLOOKUP($F445&amp;"",体测成绩!$A$2:$B$530,2,FALSE)="免测",80,VLOOKUP($F445&amp;"",体测成绩!$A$2:$B$530,2,FALSE)))</f>
        <v/>
      </c>
      <c r="N445" s="7" t="str">
        <f>IF(OR(IFERROR(VALUE(M445)&lt;80,FALSE),COUNTIF(缓考名单!$A$2:$A$49,$F445&amp;"")&gt;0,COUNTIF(缓考名单!$B$2:$B$49,#REF!)&gt;0,IFERROR(VLOOKUP($F445&amp;"",学年成绩!$A$2:$B$462,2,FALSE)&lt;&gt;"100%",FALSE)),"是","")</f>
        <v/>
      </c>
      <c r="O445" s="7"/>
      <c r="P445" s="8"/>
    </row>
    <row r="446" ht="35" hidden="1" customHeight="1" spans="1:16">
      <c r="A446" s="7">
        <v>444</v>
      </c>
      <c r="B446" s="7">
        <v>2024</v>
      </c>
      <c r="C446" s="3" t="s">
        <v>16</v>
      </c>
      <c r="D446" s="3" t="s">
        <v>73</v>
      </c>
      <c r="E446" s="3" t="s">
        <v>260</v>
      </c>
      <c r="F446" s="7">
        <v>202434510214</v>
      </c>
      <c r="G446" s="3" t="s">
        <v>20</v>
      </c>
      <c r="H446" s="7">
        <v>0</v>
      </c>
      <c r="I446" s="7">
        <v>0</v>
      </c>
      <c r="J446" s="7">
        <v>21.35</v>
      </c>
      <c r="K446" s="7">
        <v>254</v>
      </c>
      <c r="L446" s="7">
        <v>79</v>
      </c>
      <c r="M446" s="7" t="str">
        <f>IF(COUNTIF(体测成绩!$A$2:$A$530,$F446&amp;"")=0,"",IF(VLOOKUP($F446&amp;"",体测成绩!$A$2:$B$530,2,FALSE)="免测",80,VLOOKUP($F446&amp;"",体测成绩!$A$2:$B$530,2,FALSE)))</f>
        <v/>
      </c>
      <c r="N446" s="7" t="str">
        <f>IF(OR(IFERROR(VALUE(M446)&lt;80,FALSE),COUNTIF(缓考名单!$A$2:$A$49,$F446&amp;"")&gt;0,COUNTIF(缓考名单!$B$2:$B$49,#REF!)&gt;0,IFERROR(VLOOKUP($F446&amp;"",学年成绩!$A$2:$B$462,2,FALSE)&lt;&gt;"100%",FALSE)),"是","")</f>
        <v/>
      </c>
      <c r="O446" s="7"/>
      <c r="P446" s="8"/>
    </row>
    <row r="447" ht="35" hidden="1" customHeight="1" spans="1:16">
      <c r="A447" s="7">
        <v>445</v>
      </c>
      <c r="B447" s="7">
        <v>2024</v>
      </c>
      <c r="C447" s="3" t="s">
        <v>16</v>
      </c>
      <c r="D447" s="3" t="s">
        <v>73</v>
      </c>
      <c r="E447" s="3" t="s">
        <v>260</v>
      </c>
      <c r="F447" s="7">
        <v>202434510213</v>
      </c>
      <c r="G447" s="3" t="s">
        <v>19</v>
      </c>
      <c r="H447" s="7">
        <v>0</v>
      </c>
      <c r="I447" s="7">
        <v>0</v>
      </c>
      <c r="J447" s="7">
        <v>27</v>
      </c>
      <c r="K447" s="7">
        <v>129</v>
      </c>
      <c r="L447" s="7">
        <v>37</v>
      </c>
      <c r="M447" s="7" t="str">
        <f>IF(COUNTIF(体测成绩!$A$2:$A$530,$F447&amp;"")=0,"",IF(VLOOKUP($F447&amp;"",体测成绩!$A$2:$B$530,2,FALSE)="免测",80,VLOOKUP($F447&amp;"",体测成绩!$A$2:$B$530,2,FALSE)))</f>
        <v/>
      </c>
      <c r="N447" s="7" t="str">
        <f>IF(OR(IFERROR(VALUE(M447)&lt;80,FALSE),COUNTIF(缓考名单!$A$2:$A$49,$F447&amp;"")&gt;0,COUNTIF(缓考名单!$B$2:$B$49,#REF!)&gt;0,IFERROR(VLOOKUP($F447&amp;"",学年成绩!$A$2:$B$462,2,FALSE)&lt;&gt;"100%",FALSE)),"是","")</f>
        <v/>
      </c>
      <c r="O447" s="7"/>
      <c r="P447" s="8"/>
    </row>
    <row r="448" ht="35" hidden="1" customHeight="1" spans="1:16">
      <c r="A448" s="7">
        <v>446</v>
      </c>
      <c r="B448" s="7">
        <v>2024</v>
      </c>
      <c r="C448" s="3" t="s">
        <v>16</v>
      </c>
      <c r="D448" s="3" t="s">
        <v>73</v>
      </c>
      <c r="E448" s="3" t="s">
        <v>260</v>
      </c>
      <c r="F448" s="7">
        <v>202434510212</v>
      </c>
      <c r="G448" s="3" t="s">
        <v>19</v>
      </c>
      <c r="H448" s="7">
        <v>0</v>
      </c>
      <c r="I448" s="7">
        <v>0</v>
      </c>
      <c r="J448" s="7">
        <v>21</v>
      </c>
      <c r="K448" s="7">
        <v>263</v>
      </c>
      <c r="L448" s="7">
        <v>83</v>
      </c>
      <c r="M448" s="7" t="str">
        <f>IF(COUNTIF(体测成绩!$A$2:$A$530,$F448&amp;"")=0,"",IF(VLOOKUP($F448&amp;"",体测成绩!$A$2:$B$530,2,FALSE)="免测",80,VLOOKUP($F448&amp;"",体测成绩!$A$2:$B$530,2,FALSE)))</f>
        <v/>
      </c>
      <c r="N448" s="7" t="str">
        <f>IF(OR(IFERROR(VALUE(M448)&lt;80,FALSE),COUNTIF(缓考名单!$A$2:$A$49,$F448&amp;"")&gt;0,COUNTIF(缓考名单!$B$2:$B$49,#REF!)&gt;0,IFERROR(VLOOKUP($F448&amp;"",学年成绩!$A$2:$B$462,2,FALSE)&lt;&gt;"100%",FALSE)),"是","")</f>
        <v/>
      </c>
      <c r="O448" s="7"/>
      <c r="P448" s="8"/>
    </row>
    <row r="449" ht="35" hidden="1" customHeight="1" spans="1:16">
      <c r="A449" s="7">
        <v>447</v>
      </c>
      <c r="B449" s="7">
        <v>2024</v>
      </c>
      <c r="C449" s="3" t="s">
        <v>16</v>
      </c>
      <c r="D449" s="3" t="s">
        <v>73</v>
      </c>
      <c r="E449" s="3" t="s">
        <v>260</v>
      </c>
      <c r="F449" s="7">
        <v>202434510207</v>
      </c>
      <c r="G449" s="3" t="s">
        <v>19</v>
      </c>
      <c r="H449" s="7">
        <v>0</v>
      </c>
      <c r="I449" s="7">
        <v>0</v>
      </c>
      <c r="J449" s="7">
        <v>21</v>
      </c>
      <c r="K449" s="7">
        <v>263</v>
      </c>
      <c r="L449" s="7">
        <v>83</v>
      </c>
      <c r="M449" s="7" t="str">
        <f>IF(COUNTIF(体测成绩!$A$2:$A$530,$F449&amp;"")=0,"",IF(VLOOKUP($F449&amp;"",体测成绩!$A$2:$B$530,2,FALSE)="免测",80,VLOOKUP($F449&amp;"",体测成绩!$A$2:$B$530,2,FALSE)))</f>
        <v/>
      </c>
      <c r="N449" s="7" t="str">
        <f>IF(OR(IFERROR(VALUE(M449)&lt;80,FALSE),COUNTIF(缓考名单!$A$2:$A$49,$F449&amp;"")&gt;0,COUNTIF(缓考名单!$B$2:$B$49,#REF!)&gt;0,IFERROR(VLOOKUP($F449&amp;"",学年成绩!$A$2:$B$462,2,FALSE)&lt;&gt;"100%",FALSE)),"是","")</f>
        <v/>
      </c>
      <c r="O449" s="7"/>
      <c r="P449" s="8"/>
    </row>
    <row r="450" ht="35" hidden="1" customHeight="1" spans="1:16">
      <c r="A450" s="7">
        <v>448</v>
      </c>
      <c r="B450" s="7">
        <v>2024</v>
      </c>
      <c r="C450" s="3" t="s">
        <v>16</v>
      </c>
      <c r="D450" s="3" t="s">
        <v>73</v>
      </c>
      <c r="E450" s="3" t="s">
        <v>260</v>
      </c>
      <c r="F450" s="7">
        <v>202434510231</v>
      </c>
      <c r="G450" s="3" t="s">
        <v>19</v>
      </c>
      <c r="H450" s="7">
        <v>0</v>
      </c>
      <c r="I450" s="7">
        <v>0</v>
      </c>
      <c r="J450" s="7">
        <v>23.2</v>
      </c>
      <c r="K450" s="7">
        <v>201</v>
      </c>
      <c r="L450" s="7">
        <v>55</v>
      </c>
      <c r="M450" s="7" t="str">
        <f>IF(COUNTIF(体测成绩!$A$2:$A$530,$F450&amp;"")=0,"",IF(VLOOKUP($F450&amp;"",体测成绩!$A$2:$B$530,2,FALSE)="免测",80,VLOOKUP($F450&amp;"",体测成绩!$A$2:$B$530,2,FALSE)))</f>
        <v/>
      </c>
      <c r="N450" s="7" t="str">
        <f>IF(OR(IFERROR(VALUE(M450)&lt;80,FALSE),COUNTIF(缓考名单!$A$2:$A$49,$F450&amp;"")&gt;0,COUNTIF(缓考名单!$B$2:$B$49,#REF!)&gt;0,IFERROR(VLOOKUP($F450&amp;"",学年成绩!$A$2:$B$462,2,FALSE)&lt;&gt;"100%",FALSE)),"是","")</f>
        <v/>
      </c>
      <c r="O450" s="7"/>
      <c r="P450" s="8"/>
    </row>
    <row r="451" ht="35" hidden="1" customHeight="1" spans="1:16">
      <c r="A451" s="7">
        <v>449</v>
      </c>
      <c r="B451" s="7">
        <v>2024</v>
      </c>
      <c r="C451" s="3" t="s">
        <v>16</v>
      </c>
      <c r="D451" s="3" t="s">
        <v>73</v>
      </c>
      <c r="E451" s="3" t="s">
        <v>260</v>
      </c>
      <c r="F451" s="7">
        <v>202434510229</v>
      </c>
      <c r="G451" s="3" t="s">
        <v>19</v>
      </c>
      <c r="H451" s="7">
        <v>0</v>
      </c>
      <c r="I451" s="7">
        <v>0</v>
      </c>
      <c r="J451" s="7">
        <v>21</v>
      </c>
      <c r="K451" s="7">
        <v>263</v>
      </c>
      <c r="L451" s="7">
        <v>83</v>
      </c>
      <c r="M451" s="7" t="str">
        <f>IF(COUNTIF(体测成绩!$A$2:$A$530,$F451&amp;"")=0,"",IF(VLOOKUP($F451&amp;"",体测成绩!$A$2:$B$530,2,FALSE)="免测",80,VLOOKUP($F451&amp;"",体测成绩!$A$2:$B$530,2,FALSE)))</f>
        <v/>
      </c>
      <c r="N451" s="7" t="str">
        <f>IF(OR(IFERROR(VALUE(M451)&lt;80,FALSE),COUNTIF(缓考名单!$A$2:$A$49,$F451&amp;"")&gt;0,COUNTIF(缓考名单!$B$2:$B$49,#REF!)&gt;0,IFERROR(VLOOKUP($F451&amp;"",学年成绩!$A$2:$B$462,2,FALSE)&lt;&gt;"100%",FALSE)),"是","")</f>
        <v/>
      </c>
      <c r="O451" s="7"/>
      <c r="P451" s="8"/>
    </row>
    <row r="452" ht="35" hidden="1" customHeight="1" spans="1:16">
      <c r="A452" s="7">
        <v>450</v>
      </c>
      <c r="B452" s="7">
        <v>2024</v>
      </c>
      <c r="C452" s="3" t="s">
        <v>16</v>
      </c>
      <c r="D452" s="3" t="s">
        <v>73</v>
      </c>
      <c r="E452" s="3" t="s">
        <v>260</v>
      </c>
      <c r="F452" s="7">
        <v>202434510216</v>
      </c>
      <c r="G452" s="3" t="s">
        <v>19</v>
      </c>
      <c r="H452" s="7">
        <v>0</v>
      </c>
      <c r="I452" s="7">
        <v>0</v>
      </c>
      <c r="J452" s="7">
        <v>32.5</v>
      </c>
      <c r="K452" s="7">
        <v>61</v>
      </c>
      <c r="L452" s="7">
        <v>20</v>
      </c>
      <c r="M452" s="7" t="str">
        <f>IF(COUNTIF(体测成绩!$A$2:$A$530,$F452&amp;"")=0,"",IF(VLOOKUP($F452&amp;"",体测成绩!$A$2:$B$530,2,FALSE)="免测",80,VLOOKUP($F452&amp;"",体测成绩!$A$2:$B$530,2,FALSE)))</f>
        <v/>
      </c>
      <c r="N452" s="7" t="str">
        <f>IF(OR(IFERROR(VALUE(M452)&lt;80,FALSE),COUNTIF(缓考名单!$A$2:$A$49,$F452&amp;"")&gt;0,COUNTIF(缓考名单!$B$2:$B$49,#REF!)&gt;0,IFERROR(VLOOKUP($F452&amp;"",学年成绩!$A$2:$B$462,2,FALSE)&lt;&gt;"100%",FALSE)),"是","")</f>
        <v/>
      </c>
      <c r="O452" s="7"/>
      <c r="P452" s="8"/>
    </row>
    <row r="453" ht="35" hidden="1" customHeight="1" spans="1:16">
      <c r="A453" s="7">
        <v>451</v>
      </c>
      <c r="B453" s="7">
        <v>2024</v>
      </c>
      <c r="C453" s="3" t="s">
        <v>16</v>
      </c>
      <c r="D453" s="3" t="s">
        <v>73</v>
      </c>
      <c r="E453" s="3" t="s">
        <v>260</v>
      </c>
      <c r="F453" s="7">
        <v>202434510208</v>
      </c>
      <c r="G453" s="3" t="s">
        <v>20</v>
      </c>
      <c r="H453" s="7">
        <v>0</v>
      </c>
      <c r="I453" s="7">
        <v>0</v>
      </c>
      <c r="J453" s="7">
        <v>24.7</v>
      </c>
      <c r="K453" s="7">
        <v>172</v>
      </c>
      <c r="L453" s="7">
        <v>46</v>
      </c>
      <c r="M453" s="7" t="str">
        <f>IF(COUNTIF(体测成绩!$A$2:$A$530,$F453&amp;"")=0,"",IF(VLOOKUP($F453&amp;"",体测成绩!$A$2:$B$530,2,FALSE)="免测",80,VLOOKUP($F453&amp;"",体测成绩!$A$2:$B$530,2,FALSE)))</f>
        <v/>
      </c>
      <c r="N453" s="7" t="str">
        <f>IF(OR(IFERROR(VALUE(M453)&lt;80,FALSE),COUNTIF(缓考名单!$A$2:$A$49,$F453&amp;"")&gt;0,COUNTIF(缓考名单!$B$2:$B$49,#REF!)&gt;0,IFERROR(VLOOKUP($F453&amp;"",学年成绩!$A$2:$B$462,2,FALSE)&lt;&gt;"100%",FALSE)),"是","")</f>
        <v/>
      </c>
      <c r="O453" s="7"/>
      <c r="P453" s="8"/>
    </row>
    <row r="454" ht="35" hidden="1" customHeight="1" spans="1:16">
      <c r="A454" s="7">
        <v>452</v>
      </c>
      <c r="B454" s="7">
        <v>2024</v>
      </c>
      <c r="C454" s="3" t="s">
        <v>16</v>
      </c>
      <c r="D454" s="3" t="s">
        <v>73</v>
      </c>
      <c r="E454" s="3" t="s">
        <v>260</v>
      </c>
      <c r="F454" s="7">
        <v>202434510215</v>
      </c>
      <c r="G454" s="3" t="s">
        <v>19</v>
      </c>
      <c r="H454" s="7">
        <v>0</v>
      </c>
      <c r="I454" s="7">
        <v>0</v>
      </c>
      <c r="J454" s="7">
        <v>24</v>
      </c>
      <c r="K454" s="7">
        <v>182</v>
      </c>
      <c r="L454" s="7">
        <v>50</v>
      </c>
      <c r="M454" s="7" t="str">
        <f>IF(COUNTIF(体测成绩!$A$2:$A$530,$F454&amp;"")=0,"",IF(VLOOKUP($F454&amp;"",体测成绩!$A$2:$B$530,2,FALSE)="免测",80,VLOOKUP($F454&amp;"",体测成绩!$A$2:$B$530,2,FALSE)))</f>
        <v/>
      </c>
      <c r="N454" s="7" t="str">
        <f>IF(OR(IFERROR(VALUE(M454)&lt;80,FALSE),COUNTIF(缓考名单!$A$2:$A$49,$F454&amp;"")&gt;0,COUNTIF(缓考名单!$B$2:$B$49,#REF!)&gt;0,IFERROR(VLOOKUP($F454&amp;"",学年成绩!$A$2:$B$462,2,FALSE)&lt;&gt;"100%",FALSE)),"是","")</f>
        <v/>
      </c>
      <c r="O454" s="7"/>
      <c r="P454" s="8"/>
    </row>
    <row r="455" ht="35" hidden="1" customHeight="1" spans="1:16">
      <c r="A455" s="7">
        <v>453</v>
      </c>
      <c r="B455" s="7">
        <v>2024</v>
      </c>
      <c r="C455" s="3" t="s">
        <v>16</v>
      </c>
      <c r="D455" s="3" t="s">
        <v>73</v>
      </c>
      <c r="E455" s="3" t="s">
        <v>260</v>
      </c>
      <c r="F455" s="7">
        <v>202434510218</v>
      </c>
      <c r="G455" s="3" t="s">
        <v>19</v>
      </c>
      <c r="H455" s="7">
        <v>0</v>
      </c>
      <c r="I455" s="7">
        <v>0</v>
      </c>
      <c r="J455" s="7">
        <v>21</v>
      </c>
      <c r="K455" s="7">
        <v>263</v>
      </c>
      <c r="L455" s="7">
        <v>83</v>
      </c>
      <c r="M455" s="7" t="str">
        <f>IF(COUNTIF(体测成绩!$A$2:$A$530,$F455&amp;"")=0,"",IF(VLOOKUP($F455&amp;"",体测成绩!$A$2:$B$530,2,FALSE)="免测",80,VLOOKUP($F455&amp;"",体测成绩!$A$2:$B$530,2,FALSE)))</f>
        <v/>
      </c>
      <c r="N455" s="7" t="str">
        <f>IF(OR(IFERROR(VALUE(M455)&lt;80,FALSE),COUNTIF(缓考名单!$A$2:$A$49,$F455&amp;"")&gt;0,COUNTIF(缓考名单!$B$2:$B$49,#REF!)&gt;0,IFERROR(VLOOKUP($F455&amp;"",学年成绩!$A$2:$B$462,2,FALSE)&lt;&gt;"100%",FALSE)),"是","")</f>
        <v/>
      </c>
      <c r="O455" s="7"/>
      <c r="P455" s="8"/>
    </row>
    <row r="456" ht="35" hidden="1" customHeight="1" spans="1:16">
      <c r="A456" s="7">
        <v>454</v>
      </c>
      <c r="B456" s="7">
        <v>2024</v>
      </c>
      <c r="C456" s="3" t="s">
        <v>16</v>
      </c>
      <c r="D456" s="3" t="s">
        <v>73</v>
      </c>
      <c r="E456" s="3" t="s">
        <v>260</v>
      </c>
      <c r="F456" s="7">
        <v>202434510219</v>
      </c>
      <c r="G456" s="3" t="s">
        <v>20</v>
      </c>
      <c r="H456" s="7">
        <v>0</v>
      </c>
      <c r="I456" s="7">
        <v>0</v>
      </c>
      <c r="J456" s="7">
        <v>23.05</v>
      </c>
      <c r="K456" s="7">
        <v>205</v>
      </c>
      <c r="L456" s="7">
        <v>56</v>
      </c>
      <c r="M456" s="7" t="str">
        <f>IF(COUNTIF(体测成绩!$A$2:$A$530,$F456&amp;"")=0,"",IF(VLOOKUP($F456&amp;"",体测成绩!$A$2:$B$530,2,FALSE)="免测",80,VLOOKUP($F456&amp;"",体测成绩!$A$2:$B$530,2,FALSE)))</f>
        <v/>
      </c>
      <c r="N456" s="7" t="str">
        <f>IF(OR(IFERROR(VALUE(M456)&lt;80,FALSE),COUNTIF(缓考名单!$A$2:$A$49,$F456&amp;"")&gt;0,COUNTIF(缓考名单!$B$2:$B$49,#REF!)&gt;0,IFERROR(VLOOKUP($F456&amp;"",学年成绩!$A$2:$B$462,2,FALSE)&lt;&gt;"100%",FALSE)),"是","")</f>
        <v/>
      </c>
      <c r="O456" s="7"/>
      <c r="P456" s="8"/>
    </row>
    <row r="457" ht="35" hidden="1" customHeight="1" spans="1:16">
      <c r="A457" s="7">
        <v>455</v>
      </c>
      <c r="B457" s="7">
        <v>2024</v>
      </c>
      <c r="C457" s="3" t="s">
        <v>16</v>
      </c>
      <c r="D457" s="3" t="s">
        <v>73</v>
      </c>
      <c r="E457" s="3" t="s">
        <v>260</v>
      </c>
      <c r="F457" s="7">
        <v>202416210214</v>
      </c>
      <c r="G457" s="3" t="s">
        <v>20</v>
      </c>
      <c r="H457" s="7">
        <v>0</v>
      </c>
      <c r="I457" s="7">
        <v>0</v>
      </c>
      <c r="J457" s="7">
        <v>21</v>
      </c>
      <c r="K457" s="7">
        <v>263</v>
      </c>
      <c r="L457" s="7">
        <v>83</v>
      </c>
      <c r="M457" s="7" t="str">
        <f>IF(COUNTIF(体测成绩!$A$2:$A$530,$F457&amp;"")=0,"",IF(VLOOKUP($F457&amp;"",体测成绩!$A$2:$B$530,2,FALSE)="免测",80,VLOOKUP($F457&amp;"",体测成绩!$A$2:$B$530,2,FALSE)))</f>
        <v/>
      </c>
      <c r="N457" s="7" t="str">
        <f>IF(OR(IFERROR(VALUE(M457)&lt;80,FALSE),COUNTIF(缓考名单!$A$2:$A$49,$F457&amp;"")&gt;0,COUNTIF(缓考名单!$B$2:$B$49,#REF!)&gt;0,IFERROR(VLOOKUP($F457&amp;"",学年成绩!$A$2:$B$462,2,FALSE)&lt;&gt;"100%",FALSE)),"是","")</f>
        <v/>
      </c>
      <c r="O457" s="7"/>
      <c r="P457" s="8"/>
    </row>
    <row r="458" ht="35" hidden="1" customHeight="1" spans="1:16">
      <c r="A458" s="7">
        <v>456</v>
      </c>
      <c r="B458" s="7">
        <v>2024</v>
      </c>
      <c r="C458" s="3" t="s">
        <v>16</v>
      </c>
      <c r="D458" s="3" t="s">
        <v>73</v>
      </c>
      <c r="E458" s="3" t="s">
        <v>260</v>
      </c>
      <c r="F458" s="7">
        <v>202434510232</v>
      </c>
      <c r="G458" s="3" t="s">
        <v>20</v>
      </c>
      <c r="H458" s="7">
        <v>0</v>
      </c>
      <c r="I458" s="7">
        <v>0</v>
      </c>
      <c r="J458" s="7">
        <v>21</v>
      </c>
      <c r="K458" s="7">
        <v>263</v>
      </c>
      <c r="L458" s="7">
        <v>83</v>
      </c>
      <c r="M458" s="7" t="str">
        <f>IF(COUNTIF(体测成绩!$A$2:$A$530,$F458&amp;"")=0,"",IF(VLOOKUP($F458&amp;"",体测成绩!$A$2:$B$530,2,FALSE)="免测",80,VLOOKUP($F458&amp;"",体测成绩!$A$2:$B$530,2,FALSE)))</f>
        <v/>
      </c>
      <c r="N458" s="7" t="str">
        <f>IF(OR(IFERROR(VALUE(M458)&lt;80,FALSE),COUNTIF(缓考名单!$A$2:$A$49,$F458&amp;"")&gt;0,COUNTIF(缓考名单!$B$2:$B$49,#REF!)&gt;0,IFERROR(VLOOKUP($F458&amp;"",学年成绩!$A$2:$B$462,2,FALSE)&lt;&gt;"100%",FALSE)),"是","")</f>
        <v/>
      </c>
      <c r="O458" s="7"/>
      <c r="P458" s="8"/>
    </row>
    <row r="459" ht="35" hidden="1" customHeight="1" spans="1:16">
      <c r="A459" s="7">
        <v>457</v>
      </c>
      <c r="B459" s="7">
        <v>2024</v>
      </c>
      <c r="C459" s="3" t="s">
        <v>16</v>
      </c>
      <c r="D459" s="3" t="s">
        <v>73</v>
      </c>
      <c r="E459" s="3" t="s">
        <v>260</v>
      </c>
      <c r="F459" s="7">
        <v>202434510221</v>
      </c>
      <c r="G459" s="3" t="s">
        <v>20</v>
      </c>
      <c r="H459" s="7">
        <v>0</v>
      </c>
      <c r="I459" s="7">
        <v>0</v>
      </c>
      <c r="J459" s="7">
        <v>38.2</v>
      </c>
      <c r="K459" s="7">
        <v>28</v>
      </c>
      <c r="L459" s="7">
        <v>10</v>
      </c>
      <c r="M459" s="7" t="str">
        <f>IF(COUNTIF(体测成绩!$A$2:$A$530,$F459&amp;"")=0,"",IF(VLOOKUP($F459&amp;"",体测成绩!$A$2:$B$530,2,FALSE)="免测",80,VLOOKUP($F459&amp;"",体测成绩!$A$2:$B$530,2,FALSE)))</f>
        <v/>
      </c>
      <c r="N459" s="7" t="str">
        <f>IF(OR(IFERROR(VALUE(M459)&lt;80,FALSE),COUNTIF(缓考名单!$A$2:$A$49,$F459&amp;"")&gt;0,COUNTIF(缓考名单!$B$2:$B$49,#REF!)&gt;0,IFERROR(VLOOKUP($F459&amp;"",学年成绩!$A$2:$B$462,2,FALSE)&lt;&gt;"100%",FALSE)),"是","")</f>
        <v/>
      </c>
      <c r="O459" s="7"/>
      <c r="P459" s="8"/>
    </row>
    <row r="460" ht="35" hidden="1" customHeight="1" spans="1:16">
      <c r="A460" s="7">
        <v>458</v>
      </c>
      <c r="B460" s="7">
        <v>2024</v>
      </c>
      <c r="C460" s="3" t="s">
        <v>16</v>
      </c>
      <c r="D460" s="3" t="s">
        <v>73</v>
      </c>
      <c r="E460" s="3" t="s">
        <v>260</v>
      </c>
      <c r="F460" s="7">
        <v>202434510224</v>
      </c>
      <c r="G460" s="3" t="s">
        <v>19</v>
      </c>
      <c r="H460" s="7">
        <v>0</v>
      </c>
      <c r="I460" s="7">
        <v>0</v>
      </c>
      <c r="J460" s="7">
        <v>21</v>
      </c>
      <c r="K460" s="7">
        <v>263</v>
      </c>
      <c r="L460" s="7">
        <v>83</v>
      </c>
      <c r="M460" s="7" t="str">
        <f>IF(COUNTIF(体测成绩!$A$2:$A$530,$F460&amp;"")=0,"",IF(VLOOKUP($F460&amp;"",体测成绩!$A$2:$B$530,2,FALSE)="免测",80,VLOOKUP($F460&amp;"",体测成绩!$A$2:$B$530,2,FALSE)))</f>
        <v/>
      </c>
      <c r="N460" s="7" t="str">
        <f>IF(OR(IFERROR(VALUE(M460)&lt;80,FALSE),COUNTIF(缓考名单!$A$2:$A$49,$F460&amp;"")&gt;0,COUNTIF(缓考名单!$B$2:$B$49,#REF!)&gt;0,IFERROR(VLOOKUP($F460&amp;"",学年成绩!$A$2:$B$462,2,FALSE)&lt;&gt;"100%",FALSE)),"是","")</f>
        <v/>
      </c>
      <c r="O460" s="7"/>
      <c r="P460" s="8"/>
    </row>
    <row r="461" ht="35" hidden="1" customHeight="1" spans="1:16">
      <c r="A461" s="7">
        <v>459</v>
      </c>
      <c r="B461" s="7">
        <v>2024</v>
      </c>
      <c r="C461" s="3" t="s">
        <v>16</v>
      </c>
      <c r="D461" s="3" t="s">
        <v>73</v>
      </c>
      <c r="E461" s="3" t="s">
        <v>260</v>
      </c>
      <c r="F461" s="7">
        <v>202434510223</v>
      </c>
      <c r="G461" s="3" t="s">
        <v>19</v>
      </c>
      <c r="H461" s="7">
        <v>0</v>
      </c>
      <c r="I461" s="7">
        <v>0</v>
      </c>
      <c r="J461" s="7">
        <v>30.5</v>
      </c>
      <c r="K461" s="7">
        <v>86</v>
      </c>
      <c r="L461" s="7">
        <v>29</v>
      </c>
      <c r="M461" s="7" t="str">
        <f>IF(COUNTIF(体测成绩!$A$2:$A$530,$F461&amp;"")=0,"",IF(VLOOKUP($F461&amp;"",体测成绩!$A$2:$B$530,2,FALSE)="免测",80,VLOOKUP($F461&amp;"",体测成绩!$A$2:$B$530,2,FALSE)))</f>
        <v/>
      </c>
      <c r="N461" s="7" t="str">
        <f>IF(OR(IFERROR(VALUE(M461)&lt;80,FALSE),COUNTIF(缓考名单!$A$2:$A$49,$F461&amp;"")&gt;0,COUNTIF(缓考名单!$B$2:$B$49,#REF!)&gt;0,IFERROR(VLOOKUP($F461&amp;"",学年成绩!$A$2:$B$462,2,FALSE)&lt;&gt;"100%",FALSE)),"是","")</f>
        <v/>
      </c>
      <c r="O461" s="7"/>
      <c r="P461" s="8"/>
    </row>
    <row r="462" ht="35" hidden="1" customHeight="1" spans="1:16">
      <c r="A462" s="7">
        <v>460</v>
      </c>
      <c r="B462" s="7">
        <v>2024</v>
      </c>
      <c r="C462" s="3" t="s">
        <v>16</v>
      </c>
      <c r="D462" s="3" t="s">
        <v>73</v>
      </c>
      <c r="E462" s="3" t="s">
        <v>260</v>
      </c>
      <c r="F462" s="7">
        <v>202434510201</v>
      </c>
      <c r="G462" s="3" t="s">
        <v>19</v>
      </c>
      <c r="H462" s="7">
        <v>0</v>
      </c>
      <c r="I462" s="7">
        <v>0</v>
      </c>
      <c r="J462" s="7">
        <v>24.4</v>
      </c>
      <c r="K462" s="7">
        <v>177</v>
      </c>
      <c r="L462" s="7">
        <v>49</v>
      </c>
      <c r="M462" s="7" t="str">
        <f>IF(COUNTIF(体测成绩!$A$2:$A$530,$F462&amp;"")=0,"",IF(VLOOKUP($F462&amp;"",体测成绩!$A$2:$B$530,2,FALSE)="免测",80,VLOOKUP($F462&amp;"",体测成绩!$A$2:$B$530,2,FALSE)))</f>
        <v/>
      </c>
      <c r="N462" s="7" t="str">
        <f>IF(OR(IFERROR(VALUE(M462)&lt;80,FALSE),COUNTIF(缓考名单!$A$2:$A$49,$F462&amp;"")&gt;0,COUNTIF(缓考名单!$B$2:$B$49,#REF!)&gt;0,IFERROR(VLOOKUP($F462&amp;"",学年成绩!$A$2:$B$462,2,FALSE)&lt;&gt;"100%",FALSE)),"是","")</f>
        <v/>
      </c>
      <c r="O462" s="7"/>
      <c r="P462" s="8"/>
    </row>
    <row r="463" ht="35" hidden="1" customHeight="1" spans="1:16">
      <c r="A463" s="7">
        <v>461</v>
      </c>
      <c r="B463" s="7">
        <v>2024</v>
      </c>
      <c r="C463" s="3" t="s">
        <v>16</v>
      </c>
      <c r="D463" s="3" t="s">
        <v>73</v>
      </c>
      <c r="E463" s="3" t="s">
        <v>260</v>
      </c>
      <c r="F463" s="7">
        <v>202434510205</v>
      </c>
      <c r="G463" s="3" t="s">
        <v>20</v>
      </c>
      <c r="H463" s="7">
        <v>0</v>
      </c>
      <c r="I463" s="7">
        <v>0</v>
      </c>
      <c r="J463" s="7">
        <v>22.36</v>
      </c>
      <c r="K463" s="7">
        <v>227</v>
      </c>
      <c r="L463" s="7">
        <v>62</v>
      </c>
      <c r="M463" s="7" t="str">
        <f>IF(COUNTIF(体测成绩!$A$2:$A$530,$F463&amp;"")=0,"",IF(VLOOKUP($F463&amp;"",体测成绩!$A$2:$B$530,2,FALSE)="免测",80,VLOOKUP($F463&amp;"",体测成绩!$A$2:$B$530,2,FALSE)))</f>
        <v/>
      </c>
      <c r="N463" s="7" t="str">
        <f>IF(OR(IFERROR(VALUE(M463)&lt;80,FALSE),COUNTIF(缓考名单!$A$2:$A$49,$F463&amp;"")&gt;0,COUNTIF(缓考名单!$B$2:$B$49,#REF!)&gt;0,IFERROR(VLOOKUP($F463&amp;"",学年成绩!$A$2:$B$462,2,FALSE)&lt;&gt;"100%",FALSE)),"是","")</f>
        <v/>
      </c>
      <c r="O463" s="7"/>
      <c r="P463" s="8"/>
    </row>
    <row r="464" ht="35" hidden="1" customHeight="1" spans="1:16">
      <c r="A464" s="7">
        <v>462</v>
      </c>
      <c r="B464" s="7">
        <v>2024</v>
      </c>
      <c r="C464" s="3" t="s">
        <v>16</v>
      </c>
      <c r="D464" s="3" t="s">
        <v>73</v>
      </c>
      <c r="E464" s="3" t="s">
        <v>260</v>
      </c>
      <c r="F464" s="7">
        <v>202434510225</v>
      </c>
      <c r="G464" s="3" t="s">
        <v>20</v>
      </c>
      <c r="H464" s="7">
        <v>0</v>
      </c>
      <c r="I464" s="7">
        <v>0</v>
      </c>
      <c r="J464" s="7">
        <v>21</v>
      </c>
      <c r="K464" s="7">
        <v>263</v>
      </c>
      <c r="L464" s="7">
        <v>83</v>
      </c>
      <c r="M464" s="7" t="str">
        <f>IF(COUNTIF(体测成绩!$A$2:$A$530,$F464&amp;"")=0,"",IF(VLOOKUP($F464&amp;"",体测成绩!$A$2:$B$530,2,FALSE)="免测",80,VLOOKUP($F464&amp;"",体测成绩!$A$2:$B$530,2,FALSE)))</f>
        <v/>
      </c>
      <c r="N464" s="7" t="str">
        <f>IF(OR(IFERROR(VALUE(M464)&lt;80,FALSE),COUNTIF(缓考名单!$A$2:$A$49,$F464&amp;"")&gt;0,COUNTIF(缓考名单!$B$2:$B$49,#REF!)&gt;0,IFERROR(VLOOKUP($F464&amp;"",学年成绩!$A$2:$B$462,2,FALSE)&lt;&gt;"100%",FALSE)),"是","")</f>
        <v/>
      </c>
      <c r="O464" s="7"/>
      <c r="P464" s="8"/>
    </row>
    <row r="465" ht="35" hidden="1" customHeight="1" spans="1:16">
      <c r="A465" s="7">
        <v>463</v>
      </c>
      <c r="B465" s="7">
        <v>2024</v>
      </c>
      <c r="C465" s="3" t="s">
        <v>16</v>
      </c>
      <c r="D465" s="3" t="s">
        <v>73</v>
      </c>
      <c r="E465" s="3" t="s">
        <v>260</v>
      </c>
      <c r="F465" s="7">
        <v>202434510226</v>
      </c>
      <c r="G465" s="3" t="s">
        <v>19</v>
      </c>
      <c r="H465" s="7">
        <v>0</v>
      </c>
      <c r="I465" s="7">
        <v>0</v>
      </c>
      <c r="J465" s="7">
        <v>21</v>
      </c>
      <c r="K465" s="7">
        <v>263</v>
      </c>
      <c r="L465" s="7">
        <v>83</v>
      </c>
      <c r="M465" s="7" t="str">
        <f>IF(COUNTIF(体测成绩!$A$2:$A$530,$F465&amp;"")=0,"",IF(VLOOKUP($F465&amp;"",体测成绩!$A$2:$B$530,2,FALSE)="免测",80,VLOOKUP($F465&amp;"",体测成绩!$A$2:$B$530,2,FALSE)))</f>
        <v/>
      </c>
      <c r="N465" s="7" t="str">
        <f>IF(OR(IFERROR(VALUE(M465)&lt;80,FALSE),COUNTIF(缓考名单!$A$2:$A$49,$F465&amp;"")&gt;0,COUNTIF(缓考名单!$B$2:$B$49,#REF!)&gt;0,IFERROR(VLOOKUP($F465&amp;"",学年成绩!$A$2:$B$462,2,FALSE)&lt;&gt;"100%",FALSE)),"是","")</f>
        <v/>
      </c>
      <c r="O465" s="7"/>
      <c r="P465" s="8"/>
    </row>
    <row r="466" ht="35" hidden="1" customHeight="1" spans="1:16">
      <c r="A466" s="7">
        <v>464</v>
      </c>
      <c r="B466" s="7">
        <v>2024</v>
      </c>
      <c r="C466" s="3" t="s">
        <v>16</v>
      </c>
      <c r="D466" s="3" t="s">
        <v>73</v>
      </c>
      <c r="E466" s="3" t="s">
        <v>260</v>
      </c>
      <c r="F466" s="7">
        <v>202434510227</v>
      </c>
      <c r="G466" s="3" t="s">
        <v>19</v>
      </c>
      <c r="H466" s="7">
        <v>0</v>
      </c>
      <c r="I466" s="7">
        <v>0</v>
      </c>
      <c r="J466" s="7">
        <v>21</v>
      </c>
      <c r="K466" s="7">
        <v>263</v>
      </c>
      <c r="L466" s="7">
        <v>83</v>
      </c>
      <c r="M466" s="7" t="str">
        <f>IF(COUNTIF(体测成绩!$A$2:$A$530,$F466&amp;"")=0,"",IF(VLOOKUP($F466&amp;"",体测成绩!$A$2:$B$530,2,FALSE)="免测",80,VLOOKUP($F466&amp;"",体测成绩!$A$2:$B$530,2,FALSE)))</f>
        <v/>
      </c>
      <c r="N466" s="7" t="str">
        <f>IF(OR(IFERROR(VALUE(M466)&lt;80,FALSE),COUNTIF(缓考名单!$A$2:$A$49,$F466&amp;"")&gt;0,COUNTIF(缓考名单!$B$2:$B$49,#REF!)&gt;0,IFERROR(VLOOKUP($F466&amp;"",学年成绩!$A$2:$B$462,2,FALSE)&lt;&gt;"100%",FALSE)),"是","")</f>
        <v/>
      </c>
      <c r="O466" s="7"/>
      <c r="P466" s="8"/>
    </row>
    <row r="467" ht="35" hidden="1" customHeight="1" spans="1:16">
      <c r="A467" s="7">
        <v>465</v>
      </c>
      <c r="B467" s="7">
        <v>2024</v>
      </c>
      <c r="C467" s="3" t="s">
        <v>16</v>
      </c>
      <c r="D467" s="3" t="s">
        <v>73</v>
      </c>
      <c r="E467" s="3" t="s">
        <v>260</v>
      </c>
      <c r="F467" s="7">
        <v>202434510204</v>
      </c>
      <c r="G467" s="3" t="s">
        <v>19</v>
      </c>
      <c r="H467" s="7">
        <v>0</v>
      </c>
      <c r="I467" s="7">
        <v>0</v>
      </c>
      <c r="J467" s="7">
        <v>27</v>
      </c>
      <c r="K467" s="7">
        <v>129</v>
      </c>
      <c r="L467" s="7">
        <v>37</v>
      </c>
      <c r="M467" s="7" t="str">
        <f>IF(COUNTIF(体测成绩!$A$2:$A$530,$F467&amp;"")=0,"",IF(VLOOKUP($F467&amp;"",体测成绩!$A$2:$B$530,2,FALSE)="免测",80,VLOOKUP($F467&amp;"",体测成绩!$A$2:$B$530,2,FALSE)))</f>
        <v/>
      </c>
      <c r="N467" s="7" t="str">
        <f>IF(OR(IFERROR(VALUE(M467)&lt;80,FALSE),COUNTIF(缓考名单!$A$2:$A$49,$F467&amp;"")&gt;0,COUNTIF(缓考名单!$B$2:$B$49,#REF!)&gt;0,IFERROR(VLOOKUP($F467&amp;"",学年成绩!$A$2:$B$462,2,FALSE)&lt;&gt;"100%",FALSE)),"是","")</f>
        <v/>
      </c>
      <c r="O467" s="7"/>
      <c r="P467" s="8"/>
    </row>
    <row r="468" ht="35" hidden="1" customHeight="1" spans="1:16">
      <c r="A468" s="7">
        <v>466</v>
      </c>
      <c r="B468" s="7">
        <v>2024</v>
      </c>
      <c r="C468" s="3" t="s">
        <v>16</v>
      </c>
      <c r="D468" s="3" t="s">
        <v>73</v>
      </c>
      <c r="E468" s="3" t="s">
        <v>260</v>
      </c>
      <c r="F468" s="7">
        <v>202434510203</v>
      </c>
      <c r="G468" s="3" t="s">
        <v>20</v>
      </c>
      <c r="H468" s="7">
        <v>0</v>
      </c>
      <c r="I468" s="7">
        <v>0</v>
      </c>
      <c r="J468" s="7">
        <v>22.2</v>
      </c>
      <c r="K468" s="7">
        <v>230</v>
      </c>
      <c r="L468" s="7">
        <v>63</v>
      </c>
      <c r="M468" s="7" t="str">
        <f>IF(COUNTIF(体测成绩!$A$2:$A$530,$F468&amp;"")=0,"",IF(VLOOKUP($F468&amp;"",体测成绩!$A$2:$B$530,2,FALSE)="免测",80,VLOOKUP($F468&amp;"",体测成绩!$A$2:$B$530,2,FALSE)))</f>
        <v/>
      </c>
      <c r="N468" s="7" t="str">
        <f>IF(OR(IFERROR(VALUE(M468)&lt;80,FALSE),COUNTIF(缓考名单!$A$2:$A$49,$F468&amp;"")&gt;0,COUNTIF(缓考名单!$B$2:$B$49,#REF!)&gt;0,IFERROR(VLOOKUP($F468&amp;"",学年成绩!$A$2:$B$462,2,FALSE)&lt;&gt;"100%",FALSE)),"是","")</f>
        <v/>
      </c>
      <c r="O468" s="7"/>
      <c r="P468" s="8"/>
    </row>
    <row r="469" ht="35" hidden="1" customHeight="1" spans="1:16">
      <c r="A469" s="7">
        <v>467</v>
      </c>
      <c r="B469" s="7">
        <v>2024</v>
      </c>
      <c r="C469" s="3" t="s">
        <v>16</v>
      </c>
      <c r="D469" s="3" t="s">
        <v>73</v>
      </c>
      <c r="E469" s="3" t="s">
        <v>260</v>
      </c>
      <c r="F469" s="7">
        <v>202434510202</v>
      </c>
      <c r="G469" s="3" t="s">
        <v>19</v>
      </c>
      <c r="H469" s="7">
        <v>0</v>
      </c>
      <c r="I469" s="7">
        <v>0</v>
      </c>
      <c r="J469" s="7">
        <v>22.4</v>
      </c>
      <c r="K469" s="7">
        <v>224</v>
      </c>
      <c r="L469" s="7">
        <v>59</v>
      </c>
      <c r="M469" s="7" t="str">
        <f>IF(COUNTIF(体测成绩!$A$2:$A$530,$F469&amp;"")=0,"",IF(VLOOKUP($F469&amp;"",体测成绩!$A$2:$B$530,2,FALSE)="免测",80,VLOOKUP($F469&amp;"",体测成绩!$A$2:$B$530,2,FALSE)))</f>
        <v/>
      </c>
      <c r="N469" s="7" t="str">
        <f>IF(OR(IFERROR(VALUE(M469)&lt;80,FALSE),COUNTIF(缓考名单!$A$2:$A$49,$F469&amp;"")&gt;0,COUNTIF(缓考名单!$B$2:$B$49,#REF!)&gt;0,IFERROR(VLOOKUP($F469&amp;"",学年成绩!$A$2:$B$462,2,FALSE)&lt;&gt;"100%",FALSE)),"是","")</f>
        <v/>
      </c>
      <c r="O469" s="7"/>
      <c r="P469" s="8"/>
    </row>
    <row r="470" ht="35" hidden="1" customHeight="1" spans="1:16">
      <c r="A470" s="7">
        <v>468</v>
      </c>
      <c r="B470" s="7">
        <v>2024</v>
      </c>
      <c r="C470" s="3" t="s">
        <v>16</v>
      </c>
      <c r="D470" s="3" t="s">
        <v>73</v>
      </c>
      <c r="E470" s="3" t="s">
        <v>260</v>
      </c>
      <c r="F470" s="7">
        <v>202434510210</v>
      </c>
      <c r="G470" s="3" t="s">
        <v>20</v>
      </c>
      <c r="H470" s="7">
        <v>0</v>
      </c>
      <c r="I470" s="7">
        <v>0</v>
      </c>
      <c r="J470" s="7">
        <v>21</v>
      </c>
      <c r="K470" s="7">
        <v>263</v>
      </c>
      <c r="L470" s="7">
        <v>83</v>
      </c>
      <c r="M470" s="7" t="str">
        <f>IF(COUNTIF(体测成绩!$A$2:$A$530,$F470&amp;"")=0,"",IF(VLOOKUP($F470&amp;"",体测成绩!$A$2:$B$530,2,FALSE)="免测",80,VLOOKUP($F470&amp;"",体测成绩!$A$2:$B$530,2,FALSE)))</f>
        <v/>
      </c>
      <c r="N470" s="7" t="str">
        <f>IF(OR(IFERROR(VALUE(M470)&lt;80,FALSE),COUNTIF(缓考名单!$A$2:$A$49,$F470&amp;"")&gt;0,COUNTIF(缓考名单!$B$2:$B$49,#REF!)&gt;0,IFERROR(VLOOKUP($F470&amp;"",学年成绩!$A$2:$B$462,2,FALSE)&lt;&gt;"100%",FALSE)),"是","")</f>
        <v/>
      </c>
      <c r="O470" s="7"/>
      <c r="P470" s="8"/>
    </row>
    <row r="471" ht="35" hidden="1" customHeight="1" spans="1:16">
      <c r="A471" s="7">
        <v>469</v>
      </c>
      <c r="B471" s="7">
        <v>2024</v>
      </c>
      <c r="C471" s="3" t="s">
        <v>16</v>
      </c>
      <c r="D471" s="3" t="s">
        <v>73</v>
      </c>
      <c r="E471" s="3" t="s">
        <v>260</v>
      </c>
      <c r="F471" s="7">
        <v>202434510209</v>
      </c>
      <c r="G471" s="3" t="s">
        <v>20</v>
      </c>
      <c r="H471" s="7">
        <v>0</v>
      </c>
      <c r="I471" s="7">
        <v>0</v>
      </c>
      <c r="J471" s="7">
        <v>21</v>
      </c>
      <c r="K471" s="7">
        <v>263</v>
      </c>
      <c r="L471" s="7">
        <v>83</v>
      </c>
      <c r="M471" s="7" t="str">
        <f>IF(COUNTIF(体测成绩!$A$2:$A$530,$F471&amp;"")=0,"",IF(VLOOKUP($F471&amp;"",体测成绩!$A$2:$B$530,2,FALSE)="免测",80,VLOOKUP($F471&amp;"",体测成绩!$A$2:$B$530,2,FALSE)))</f>
        <v/>
      </c>
      <c r="N471" s="7" t="str">
        <f>IF(OR(IFERROR(VALUE(M471)&lt;80,FALSE),COUNTIF(缓考名单!$A$2:$A$49,$F471&amp;"")&gt;0,COUNTIF(缓考名单!$B$2:$B$49,#REF!)&gt;0,IFERROR(VLOOKUP($F471&amp;"",学年成绩!$A$2:$B$462,2,FALSE)&lt;&gt;"100%",FALSE)),"是","")</f>
        <v/>
      </c>
      <c r="O471" s="7"/>
      <c r="P471" s="8"/>
    </row>
    <row r="472" ht="35" hidden="1" customHeight="1" spans="1:16">
      <c r="A472" s="7">
        <v>470</v>
      </c>
      <c r="B472" s="7">
        <v>2024</v>
      </c>
      <c r="C472" s="3" t="s">
        <v>16</v>
      </c>
      <c r="D472" s="3" t="s">
        <v>73</v>
      </c>
      <c r="E472" s="3" t="s">
        <v>261</v>
      </c>
      <c r="F472" s="7">
        <v>202434510303</v>
      </c>
      <c r="G472" s="3" t="s">
        <v>20</v>
      </c>
      <c r="H472" s="7">
        <v>0</v>
      </c>
      <c r="I472" s="7">
        <v>0</v>
      </c>
      <c r="J472" s="7">
        <v>26.7</v>
      </c>
      <c r="K472" s="7">
        <v>138</v>
      </c>
      <c r="L472" s="7">
        <v>37</v>
      </c>
      <c r="M472" s="7" t="str">
        <f>IF(COUNTIF(体测成绩!$A$2:$A$530,$F472&amp;"")=0,"",IF(VLOOKUP($F472&amp;"",体测成绩!$A$2:$B$530,2,FALSE)="免测",80,VLOOKUP($F472&amp;"",体测成绩!$A$2:$B$530,2,FALSE)))</f>
        <v/>
      </c>
      <c r="N472" s="7" t="str">
        <f>IF(OR(IFERROR(VALUE(M472)&lt;80,FALSE),COUNTIF(缓考名单!$A$2:$A$49,$F472&amp;"")&gt;0,COUNTIF(缓考名单!$B$2:$B$49,#REF!)&gt;0,IFERROR(VLOOKUP($F472&amp;"",学年成绩!$A$2:$B$462,2,FALSE)&lt;&gt;"100%",FALSE)),"是","")</f>
        <v/>
      </c>
      <c r="O472" s="7"/>
      <c r="P472" s="8"/>
    </row>
    <row r="473" ht="35" hidden="1" customHeight="1" spans="1:16">
      <c r="A473" s="7">
        <v>471</v>
      </c>
      <c r="B473" s="7">
        <v>2024</v>
      </c>
      <c r="C473" s="3" t="s">
        <v>16</v>
      </c>
      <c r="D473" s="3" t="s">
        <v>73</v>
      </c>
      <c r="E473" s="3" t="s">
        <v>261</v>
      </c>
      <c r="F473" s="7">
        <v>202434510330</v>
      </c>
      <c r="G473" s="3" t="s">
        <v>20</v>
      </c>
      <c r="H473" s="7">
        <v>0</v>
      </c>
      <c r="I473" s="7">
        <v>0</v>
      </c>
      <c r="J473" s="7">
        <v>26.75</v>
      </c>
      <c r="K473" s="7">
        <v>136</v>
      </c>
      <c r="L473" s="7">
        <v>34</v>
      </c>
      <c r="M473" s="7" t="str">
        <f>IF(COUNTIF(体测成绩!$A$2:$A$530,$F473&amp;"")=0,"",IF(VLOOKUP($F473&amp;"",体测成绩!$A$2:$B$530,2,FALSE)="免测",80,VLOOKUP($F473&amp;"",体测成绩!$A$2:$B$530,2,FALSE)))</f>
        <v/>
      </c>
      <c r="N473" s="7" t="str">
        <f>IF(OR(IFERROR(VALUE(M473)&lt;80,FALSE),COUNTIF(缓考名单!$A$2:$A$49,$F473&amp;"")&gt;0,COUNTIF(缓考名单!$B$2:$B$49,#REF!)&gt;0,IFERROR(VLOOKUP($F473&amp;"",学年成绩!$A$2:$B$462,2,FALSE)&lt;&gt;"100%",FALSE)),"是","")</f>
        <v/>
      </c>
      <c r="O473" s="7"/>
      <c r="P473" s="8"/>
    </row>
    <row r="474" ht="35" hidden="1" customHeight="1" spans="1:16">
      <c r="A474" s="7">
        <v>472</v>
      </c>
      <c r="B474" s="7">
        <v>2024</v>
      </c>
      <c r="C474" s="3" t="s">
        <v>16</v>
      </c>
      <c r="D474" s="3" t="s">
        <v>73</v>
      </c>
      <c r="E474" s="3" t="s">
        <v>261</v>
      </c>
      <c r="F474" s="7">
        <v>202434510305</v>
      </c>
      <c r="G474" s="3" t="s">
        <v>19</v>
      </c>
      <c r="H474" s="7">
        <v>0</v>
      </c>
      <c r="I474" s="7">
        <v>0</v>
      </c>
      <c r="J474" s="7">
        <v>21</v>
      </c>
      <c r="K474" s="7">
        <v>263</v>
      </c>
      <c r="L474" s="7">
        <v>67</v>
      </c>
      <c r="M474" s="7" t="str">
        <f>IF(COUNTIF(体测成绩!$A$2:$A$530,$F474&amp;"")=0,"",IF(VLOOKUP($F474&amp;"",体测成绩!$A$2:$B$530,2,FALSE)="免测",80,VLOOKUP($F474&amp;"",体测成绩!$A$2:$B$530,2,FALSE)))</f>
        <v/>
      </c>
      <c r="N474" s="7" t="str">
        <f>IF(OR(IFERROR(VALUE(M474)&lt;80,FALSE),COUNTIF(缓考名单!$A$2:$A$49,$F474&amp;"")&gt;0,COUNTIF(缓考名单!$B$2:$B$49,#REF!)&gt;0,IFERROR(VLOOKUP($F474&amp;"",学年成绩!$A$2:$B$462,2,FALSE)&lt;&gt;"100%",FALSE)),"是","")</f>
        <v/>
      </c>
      <c r="O474" s="7"/>
      <c r="P474" s="8"/>
    </row>
    <row r="475" ht="35" hidden="1" customHeight="1" spans="1:16">
      <c r="A475" s="7">
        <v>473</v>
      </c>
      <c r="B475" s="7">
        <v>2024</v>
      </c>
      <c r="C475" s="3" t="s">
        <v>16</v>
      </c>
      <c r="D475" s="3" t="s">
        <v>73</v>
      </c>
      <c r="E475" s="3" t="s">
        <v>261</v>
      </c>
      <c r="F475" s="7">
        <v>202434510307</v>
      </c>
      <c r="G475" s="3" t="s">
        <v>19</v>
      </c>
      <c r="H475" s="7">
        <v>0</v>
      </c>
      <c r="I475" s="7">
        <v>0</v>
      </c>
      <c r="J475" s="7">
        <v>23</v>
      </c>
      <c r="K475" s="7">
        <v>206</v>
      </c>
      <c r="L475" s="7">
        <v>50</v>
      </c>
      <c r="M475" s="7" t="str">
        <f>IF(COUNTIF(体测成绩!$A$2:$A$530,$F475&amp;"")=0,"",IF(VLOOKUP($F475&amp;"",体测成绩!$A$2:$B$530,2,FALSE)="免测",80,VLOOKUP($F475&amp;"",体测成绩!$A$2:$B$530,2,FALSE)))</f>
        <v/>
      </c>
      <c r="N475" s="7" t="str">
        <f>IF(OR(IFERROR(VALUE(M475)&lt;80,FALSE),COUNTIF(缓考名单!$A$2:$A$49,$F475&amp;"")&gt;0,COUNTIF(缓考名单!$B$2:$B$49,#REF!)&gt;0,IFERROR(VLOOKUP($F475&amp;"",学年成绩!$A$2:$B$462,2,FALSE)&lt;&gt;"100%",FALSE)),"是","")</f>
        <v/>
      </c>
      <c r="O475" s="7"/>
      <c r="P475" s="8"/>
    </row>
    <row r="476" ht="35" hidden="1" customHeight="1" spans="1:16">
      <c r="A476" s="7">
        <v>474</v>
      </c>
      <c r="B476" s="7">
        <v>2024</v>
      </c>
      <c r="C476" s="3" t="s">
        <v>16</v>
      </c>
      <c r="D476" s="3" t="s">
        <v>73</v>
      </c>
      <c r="E476" s="3" t="s">
        <v>261</v>
      </c>
      <c r="F476" s="7">
        <v>202434510306</v>
      </c>
      <c r="G476" s="3" t="s">
        <v>19</v>
      </c>
      <c r="H476" s="7">
        <v>0</v>
      </c>
      <c r="I476" s="7">
        <v>0</v>
      </c>
      <c r="J476" s="7">
        <v>20.94</v>
      </c>
      <c r="K476" s="7">
        <v>413</v>
      </c>
      <c r="L476" s="7">
        <v>77</v>
      </c>
      <c r="M476" s="7" t="str">
        <f>IF(COUNTIF(体测成绩!$A$2:$A$530,$F476&amp;"")=0,"",IF(VLOOKUP($F476&amp;"",体测成绩!$A$2:$B$530,2,FALSE)="免测",80,VLOOKUP($F476&amp;"",体测成绩!$A$2:$B$530,2,FALSE)))</f>
        <v/>
      </c>
      <c r="N476" s="7" t="str">
        <f>IF(OR(IFERROR(VALUE(M476)&lt;80,FALSE),COUNTIF(缓考名单!$A$2:$A$49,$F476&amp;"")&gt;0,COUNTIF(缓考名单!$B$2:$B$49,#REF!)&gt;0,IFERROR(VLOOKUP($F476&amp;"",学年成绩!$A$2:$B$462,2,FALSE)&lt;&gt;"100%",FALSE)),"是","")</f>
        <v/>
      </c>
      <c r="O476" s="7"/>
      <c r="P476" s="8"/>
    </row>
    <row r="477" ht="35" hidden="1" customHeight="1" spans="1:16">
      <c r="A477" s="7">
        <v>475</v>
      </c>
      <c r="B477" s="7">
        <v>2024</v>
      </c>
      <c r="C477" s="3" t="s">
        <v>16</v>
      </c>
      <c r="D477" s="3" t="s">
        <v>73</v>
      </c>
      <c r="E477" s="3" t="s">
        <v>261</v>
      </c>
      <c r="F477" s="7">
        <v>202434510304</v>
      </c>
      <c r="G477" s="3" t="s">
        <v>20</v>
      </c>
      <c r="H477" s="7">
        <v>0</v>
      </c>
      <c r="I477" s="7">
        <v>0</v>
      </c>
      <c r="J477" s="7">
        <v>29.33</v>
      </c>
      <c r="K477" s="7">
        <v>104</v>
      </c>
      <c r="L477" s="7">
        <v>31</v>
      </c>
      <c r="M477" s="7" t="str">
        <f>IF(COUNTIF(体测成绩!$A$2:$A$530,$F477&amp;"")=0,"",IF(VLOOKUP($F477&amp;"",体测成绩!$A$2:$B$530,2,FALSE)="免测",80,VLOOKUP($F477&amp;"",体测成绩!$A$2:$B$530,2,FALSE)))</f>
        <v/>
      </c>
      <c r="N477" s="7" t="str">
        <f>IF(OR(IFERROR(VALUE(M477)&lt;80,FALSE),COUNTIF(缓考名单!$A$2:$A$49,$F477&amp;"")&gt;0,COUNTIF(缓考名单!$B$2:$B$49,#REF!)&gt;0,IFERROR(VLOOKUP($F477&amp;"",学年成绩!$A$2:$B$462,2,FALSE)&lt;&gt;"100%",FALSE)),"是","")</f>
        <v/>
      </c>
      <c r="O477" s="7"/>
      <c r="P477" s="8"/>
    </row>
    <row r="478" ht="35" hidden="1" customHeight="1" spans="1:16">
      <c r="A478" s="7">
        <v>476</v>
      </c>
      <c r="B478" s="7">
        <v>2024</v>
      </c>
      <c r="C478" s="3" t="s">
        <v>16</v>
      </c>
      <c r="D478" s="3" t="s">
        <v>73</v>
      </c>
      <c r="E478" s="3" t="s">
        <v>261</v>
      </c>
      <c r="F478" s="7">
        <v>202434510316</v>
      </c>
      <c r="G478" s="3" t="s">
        <v>19</v>
      </c>
      <c r="H478" s="7">
        <v>0</v>
      </c>
      <c r="I478" s="7">
        <v>0</v>
      </c>
      <c r="J478" s="7">
        <v>27</v>
      </c>
      <c r="K478" s="7">
        <v>129</v>
      </c>
      <c r="L478" s="7">
        <v>36</v>
      </c>
      <c r="M478" s="7" t="str">
        <f>IF(COUNTIF(体测成绩!$A$2:$A$530,$F478&amp;"")=0,"",IF(VLOOKUP($F478&amp;"",体测成绩!$A$2:$B$530,2,FALSE)="免测",80,VLOOKUP($F478&amp;"",体测成绩!$A$2:$B$530,2,FALSE)))</f>
        <v/>
      </c>
      <c r="N478" s="7" t="str">
        <f>IF(OR(IFERROR(VALUE(M478)&lt;80,FALSE),COUNTIF(缓考名单!$A$2:$A$49,$F478&amp;"")&gt;0,COUNTIF(缓考名单!$B$2:$B$49,#REF!)&gt;0,IFERROR(VLOOKUP($F478&amp;"",学年成绩!$A$2:$B$462,2,FALSE)&lt;&gt;"100%",FALSE)),"是","")</f>
        <v/>
      </c>
      <c r="O478" s="7"/>
      <c r="P478" s="8"/>
    </row>
    <row r="479" ht="35" hidden="1" customHeight="1" spans="1:16">
      <c r="A479" s="7">
        <v>477</v>
      </c>
      <c r="B479" s="7">
        <v>2024</v>
      </c>
      <c r="C479" s="3" t="s">
        <v>16</v>
      </c>
      <c r="D479" s="3" t="s">
        <v>73</v>
      </c>
      <c r="E479" s="3" t="s">
        <v>261</v>
      </c>
      <c r="F479" s="7">
        <v>202434510317</v>
      </c>
      <c r="G479" s="3" t="s">
        <v>19</v>
      </c>
      <c r="H479" s="7">
        <v>0</v>
      </c>
      <c r="I479" s="7">
        <v>0</v>
      </c>
      <c r="J479" s="7">
        <v>23.6</v>
      </c>
      <c r="K479" s="7">
        <v>190</v>
      </c>
      <c r="L479" s="7">
        <v>48</v>
      </c>
      <c r="M479" s="7" t="str">
        <f>IF(COUNTIF(体测成绩!$A$2:$A$530,$F479&amp;"")=0,"",IF(VLOOKUP($F479&amp;"",体测成绩!$A$2:$B$530,2,FALSE)="免测",80,VLOOKUP($F479&amp;"",体测成绩!$A$2:$B$530,2,FALSE)))</f>
        <v/>
      </c>
      <c r="N479" s="7" t="str">
        <f>IF(OR(IFERROR(VALUE(M479)&lt;80,FALSE),COUNTIF(缓考名单!$A$2:$A$49,$F479&amp;"")&gt;0,COUNTIF(缓考名单!$B$2:$B$49,#REF!)&gt;0,IFERROR(VLOOKUP($F479&amp;"",学年成绩!$A$2:$B$462,2,FALSE)&lt;&gt;"100%",FALSE)),"是","")</f>
        <v/>
      </c>
      <c r="O479" s="7"/>
      <c r="P479" s="8"/>
    </row>
    <row r="480" ht="35" hidden="1" customHeight="1" spans="1:16">
      <c r="A480" s="7">
        <v>478</v>
      </c>
      <c r="B480" s="7">
        <v>2024</v>
      </c>
      <c r="C480" s="3" t="s">
        <v>16</v>
      </c>
      <c r="D480" s="3" t="s">
        <v>73</v>
      </c>
      <c r="E480" s="3" t="s">
        <v>261</v>
      </c>
      <c r="F480" s="7">
        <v>202434510329</v>
      </c>
      <c r="G480" s="3" t="s">
        <v>20</v>
      </c>
      <c r="H480" s="7">
        <v>0</v>
      </c>
      <c r="I480" s="7">
        <v>0</v>
      </c>
      <c r="J480" s="7">
        <v>21</v>
      </c>
      <c r="K480" s="7">
        <v>263</v>
      </c>
      <c r="L480" s="7">
        <v>67</v>
      </c>
      <c r="M480" s="7" t="str">
        <f>IF(COUNTIF(体测成绩!$A$2:$A$530,$F480&amp;"")=0,"",IF(VLOOKUP($F480&amp;"",体测成绩!$A$2:$B$530,2,FALSE)="免测",80,VLOOKUP($F480&amp;"",体测成绩!$A$2:$B$530,2,FALSE)))</f>
        <v/>
      </c>
      <c r="N480" s="7" t="str">
        <f>IF(OR(IFERROR(VALUE(M480)&lt;80,FALSE),COUNTIF(缓考名单!$A$2:$A$49,$F480&amp;"")&gt;0,COUNTIF(缓考名单!$B$2:$B$49,#REF!)&gt;0,IFERROR(VLOOKUP($F480&amp;"",学年成绩!$A$2:$B$462,2,FALSE)&lt;&gt;"100%",FALSE)),"是","")</f>
        <v/>
      </c>
      <c r="O480" s="7"/>
      <c r="P480" s="8"/>
    </row>
    <row r="481" ht="35" hidden="1" customHeight="1" spans="1:16">
      <c r="A481" s="7">
        <v>479</v>
      </c>
      <c r="B481" s="7">
        <v>2024</v>
      </c>
      <c r="C481" s="3" t="s">
        <v>16</v>
      </c>
      <c r="D481" s="3" t="s">
        <v>73</v>
      </c>
      <c r="E481" s="3" t="s">
        <v>261</v>
      </c>
      <c r="F481" s="7">
        <v>202434510324</v>
      </c>
      <c r="G481" s="3" t="s">
        <v>19</v>
      </c>
      <c r="H481" s="7">
        <v>0</v>
      </c>
      <c r="I481" s="7">
        <v>0</v>
      </c>
      <c r="J481" s="7">
        <v>21</v>
      </c>
      <c r="K481" s="7">
        <v>263</v>
      </c>
      <c r="L481" s="7">
        <v>67</v>
      </c>
      <c r="M481" s="7" t="str">
        <f>IF(COUNTIF(体测成绩!$A$2:$A$530,$F481&amp;"")=0,"",IF(VLOOKUP($F481&amp;"",体测成绩!$A$2:$B$530,2,FALSE)="免测",80,VLOOKUP($F481&amp;"",体测成绩!$A$2:$B$530,2,FALSE)))</f>
        <v/>
      </c>
      <c r="N481" s="7" t="str">
        <f>IF(OR(IFERROR(VALUE(M481)&lt;80,FALSE),COUNTIF(缓考名单!$A$2:$A$49,$F481&amp;"")&gt;0,COUNTIF(缓考名单!$B$2:$B$49,#REF!)&gt;0,IFERROR(VLOOKUP($F481&amp;"",学年成绩!$A$2:$B$462,2,FALSE)&lt;&gt;"100%",FALSE)),"是","")</f>
        <v/>
      </c>
      <c r="O481" s="7"/>
      <c r="P481" s="8"/>
    </row>
    <row r="482" ht="35" hidden="1" customHeight="1" spans="1:16">
      <c r="A482" s="7">
        <v>480</v>
      </c>
      <c r="B482" s="7">
        <v>2024</v>
      </c>
      <c r="C482" s="3" t="s">
        <v>16</v>
      </c>
      <c r="D482" s="3" t="s">
        <v>73</v>
      </c>
      <c r="E482" s="3" t="s">
        <v>261</v>
      </c>
      <c r="F482" s="7">
        <v>202434510323</v>
      </c>
      <c r="G482" s="3" t="s">
        <v>19</v>
      </c>
      <c r="H482" s="7">
        <v>0</v>
      </c>
      <c r="I482" s="7">
        <v>0</v>
      </c>
      <c r="J482" s="7">
        <v>23.45</v>
      </c>
      <c r="K482" s="7">
        <v>195</v>
      </c>
      <c r="L482" s="7">
        <v>47</v>
      </c>
      <c r="M482" s="7" t="str">
        <f>IF(COUNTIF(体测成绩!$A$2:$A$530,$F482&amp;"")=0,"",IF(VLOOKUP($F482&amp;"",体测成绩!$A$2:$B$530,2,FALSE)="免测",80,VLOOKUP($F482&amp;"",体测成绩!$A$2:$B$530,2,FALSE)))</f>
        <v/>
      </c>
      <c r="N482" s="7" t="str">
        <f>IF(OR(IFERROR(VALUE(M482)&lt;80,FALSE),COUNTIF(缓考名单!$A$2:$A$49,$F482&amp;"")&gt;0,COUNTIF(缓考名单!$B$2:$B$49,#REF!)&gt;0,IFERROR(VLOOKUP($F482&amp;"",学年成绩!$A$2:$B$462,2,FALSE)&lt;&gt;"100%",FALSE)),"是","")</f>
        <v/>
      </c>
      <c r="O482" s="7"/>
      <c r="P482" s="8"/>
    </row>
    <row r="483" ht="35" hidden="1" customHeight="1" spans="1:16">
      <c r="A483" s="7">
        <v>481</v>
      </c>
      <c r="B483" s="7">
        <v>2024</v>
      </c>
      <c r="C483" s="3" t="s">
        <v>16</v>
      </c>
      <c r="D483" s="3" t="s">
        <v>73</v>
      </c>
      <c r="E483" s="3" t="s">
        <v>261</v>
      </c>
      <c r="F483" s="7">
        <v>202428110633</v>
      </c>
      <c r="G483" s="3" t="s">
        <v>20</v>
      </c>
      <c r="H483" s="7">
        <v>0</v>
      </c>
      <c r="I483" s="7">
        <v>0</v>
      </c>
      <c r="J483" s="7">
        <v>30.8</v>
      </c>
      <c r="K483" s="7">
        <v>78</v>
      </c>
      <c r="L483" s="7">
        <v>21</v>
      </c>
      <c r="M483" s="7" t="str">
        <f>IF(COUNTIF(体测成绩!$A$2:$A$530,$F483&amp;"")=0,"",IF(VLOOKUP($F483&amp;"",体测成绩!$A$2:$B$530,2,FALSE)="免测",80,VLOOKUP($F483&amp;"",体测成绩!$A$2:$B$530,2,FALSE)))</f>
        <v/>
      </c>
      <c r="N483" s="7" t="str">
        <f>IF(OR(IFERROR(VALUE(M483)&lt;80,FALSE),COUNTIF(缓考名单!$A$2:$A$49,$F483&amp;"")&gt;0,COUNTIF(缓考名单!$B$2:$B$49,#REF!)&gt;0,IFERROR(VLOOKUP($F483&amp;"",学年成绩!$A$2:$B$462,2,FALSE)&lt;&gt;"100%",FALSE)),"是","")</f>
        <v/>
      </c>
      <c r="O483" s="7"/>
      <c r="P483" s="8"/>
    </row>
    <row r="484" ht="35" hidden="1" customHeight="1" spans="1:16">
      <c r="A484" s="7">
        <v>482</v>
      </c>
      <c r="B484" s="7">
        <v>2024</v>
      </c>
      <c r="C484" s="3" t="s">
        <v>16</v>
      </c>
      <c r="D484" s="3" t="s">
        <v>73</v>
      </c>
      <c r="E484" s="3" t="s">
        <v>261</v>
      </c>
      <c r="F484" s="7">
        <v>202434510331</v>
      </c>
      <c r="G484" s="3" t="s">
        <v>20</v>
      </c>
      <c r="H484" s="7">
        <v>0</v>
      </c>
      <c r="I484" s="7">
        <v>0</v>
      </c>
      <c r="J484" s="7">
        <v>29.65</v>
      </c>
      <c r="K484" s="7">
        <v>99</v>
      </c>
      <c r="L484" s="7">
        <v>28</v>
      </c>
      <c r="M484" s="7" t="str">
        <f>IF(COUNTIF(体测成绩!$A$2:$A$530,$F484&amp;"")=0,"",IF(VLOOKUP($F484&amp;"",体测成绩!$A$2:$B$530,2,FALSE)="免测",80,VLOOKUP($F484&amp;"",体测成绩!$A$2:$B$530,2,FALSE)))</f>
        <v/>
      </c>
      <c r="N484" s="7" t="str">
        <f>IF(OR(IFERROR(VALUE(M484)&lt;80,FALSE),COUNTIF(缓考名单!$A$2:$A$49,$F484&amp;"")&gt;0,COUNTIF(缓考名单!$B$2:$B$49,#REF!)&gt;0,IFERROR(VLOOKUP($F484&amp;"",学年成绩!$A$2:$B$462,2,FALSE)&lt;&gt;"100%",FALSE)),"是","")</f>
        <v/>
      </c>
      <c r="O484" s="7"/>
      <c r="P484" s="8"/>
    </row>
    <row r="485" ht="35" hidden="1" customHeight="1" spans="1:16">
      <c r="A485" s="7">
        <v>483</v>
      </c>
      <c r="B485" s="7">
        <v>2024</v>
      </c>
      <c r="C485" s="3" t="s">
        <v>16</v>
      </c>
      <c r="D485" s="3" t="s">
        <v>73</v>
      </c>
      <c r="E485" s="3" t="s">
        <v>261</v>
      </c>
      <c r="F485" s="7">
        <v>202434510333</v>
      </c>
      <c r="G485" s="3" t="s">
        <v>20</v>
      </c>
      <c r="H485" s="7">
        <v>0</v>
      </c>
      <c r="I485" s="7">
        <v>0</v>
      </c>
      <c r="J485" s="7">
        <v>21.4</v>
      </c>
      <c r="K485" s="7">
        <v>250</v>
      </c>
      <c r="L485" s="7">
        <v>59</v>
      </c>
      <c r="M485" s="7" t="str">
        <f>IF(COUNTIF(体测成绩!$A$2:$A$530,$F485&amp;"")=0,"",IF(VLOOKUP($F485&amp;"",体测成绩!$A$2:$B$530,2,FALSE)="免测",80,VLOOKUP($F485&amp;"",体测成绩!$A$2:$B$530,2,FALSE)))</f>
        <v/>
      </c>
      <c r="N485" s="7" t="str">
        <f>IF(OR(IFERROR(VALUE(M485)&lt;80,FALSE),COUNTIF(缓考名单!$A$2:$A$49,$F485&amp;"")&gt;0,COUNTIF(缓考名单!$B$2:$B$49,#REF!)&gt;0,IFERROR(VLOOKUP($F485&amp;"",学年成绩!$A$2:$B$462,2,FALSE)&lt;&gt;"100%",FALSE)),"是","")</f>
        <v/>
      </c>
      <c r="O485" s="7"/>
      <c r="P485" s="8"/>
    </row>
    <row r="486" ht="35" hidden="1" customHeight="1" spans="1:16">
      <c r="A486" s="7">
        <v>484</v>
      </c>
      <c r="B486" s="7">
        <v>2024</v>
      </c>
      <c r="C486" s="3" t="s">
        <v>16</v>
      </c>
      <c r="D486" s="3" t="s">
        <v>73</v>
      </c>
      <c r="E486" s="3" t="s">
        <v>261</v>
      </c>
      <c r="F486" s="7">
        <v>202434510332</v>
      </c>
      <c r="G486" s="3" t="s">
        <v>19</v>
      </c>
      <c r="H486" s="7">
        <v>0</v>
      </c>
      <c r="I486" s="7">
        <v>0</v>
      </c>
      <c r="J486" s="7">
        <v>21</v>
      </c>
      <c r="K486" s="7">
        <v>263</v>
      </c>
      <c r="L486" s="7">
        <v>67</v>
      </c>
      <c r="M486" s="7" t="str">
        <f>IF(COUNTIF(体测成绩!$A$2:$A$530,$F486&amp;"")=0,"",IF(VLOOKUP($F486&amp;"",体测成绩!$A$2:$B$530,2,FALSE)="免测",80,VLOOKUP($F486&amp;"",体测成绩!$A$2:$B$530,2,FALSE)))</f>
        <v/>
      </c>
      <c r="N486" s="7" t="str">
        <f>IF(OR(IFERROR(VALUE(M486)&lt;80,FALSE),COUNTIF(缓考名单!$A$2:$A$49,$F486&amp;"")&gt;0,COUNTIF(缓考名单!$B$2:$B$49,#REF!)&gt;0,IFERROR(VLOOKUP($F486&amp;"",学年成绩!$A$2:$B$462,2,FALSE)&lt;&gt;"100%",FALSE)),"是","")</f>
        <v/>
      </c>
      <c r="O486" s="7"/>
      <c r="P486" s="8"/>
    </row>
    <row r="487" ht="35" hidden="1" customHeight="1" spans="1:16">
      <c r="A487" s="7">
        <v>485</v>
      </c>
      <c r="B487" s="7">
        <v>2024</v>
      </c>
      <c r="C487" s="3" t="s">
        <v>16</v>
      </c>
      <c r="D487" s="3" t="s">
        <v>73</v>
      </c>
      <c r="E487" s="3" t="s">
        <v>261</v>
      </c>
      <c r="F487" s="7">
        <v>202434510319</v>
      </c>
      <c r="G487" s="3" t="s">
        <v>19</v>
      </c>
      <c r="H487" s="7">
        <v>0</v>
      </c>
      <c r="I487" s="7">
        <v>0</v>
      </c>
      <c r="J487" s="7">
        <v>33.4</v>
      </c>
      <c r="K487" s="7">
        <v>60</v>
      </c>
      <c r="L487" s="7">
        <v>22</v>
      </c>
      <c r="M487" s="7" t="str">
        <f>IF(COUNTIF(体测成绩!$A$2:$A$530,$F487&amp;"")=0,"",IF(VLOOKUP($F487&amp;"",体测成绩!$A$2:$B$530,2,FALSE)="免测",80,VLOOKUP($F487&amp;"",体测成绩!$A$2:$B$530,2,FALSE)))</f>
        <v/>
      </c>
      <c r="N487" s="7" t="str">
        <f>IF(OR(IFERROR(VALUE(M487)&lt;80,FALSE),COUNTIF(缓考名单!$A$2:$A$49,$F487&amp;"")&gt;0,COUNTIF(缓考名单!$B$2:$B$49,#REF!)&gt;0,IFERROR(VLOOKUP($F487&amp;"",学年成绩!$A$2:$B$462,2,FALSE)&lt;&gt;"100%",FALSE)),"是","")</f>
        <v/>
      </c>
      <c r="O487" s="7"/>
      <c r="P487" s="8"/>
    </row>
    <row r="488" ht="35" hidden="1" customHeight="1" spans="1:16">
      <c r="A488" s="7">
        <v>486</v>
      </c>
      <c r="B488" s="7">
        <v>2024</v>
      </c>
      <c r="C488" s="3" t="s">
        <v>16</v>
      </c>
      <c r="D488" s="3" t="s">
        <v>73</v>
      </c>
      <c r="E488" s="3" t="s">
        <v>261</v>
      </c>
      <c r="F488" s="7">
        <v>202434510313</v>
      </c>
      <c r="G488" s="3" t="s">
        <v>19</v>
      </c>
      <c r="H488" s="7">
        <v>0</v>
      </c>
      <c r="I488" s="7">
        <v>0</v>
      </c>
      <c r="J488" s="7">
        <v>21</v>
      </c>
      <c r="K488" s="7">
        <v>263</v>
      </c>
      <c r="L488" s="7">
        <v>67</v>
      </c>
      <c r="M488" s="7" t="str">
        <f>IF(COUNTIF(体测成绩!$A$2:$A$530,$F488&amp;"")=0,"",IF(VLOOKUP($F488&amp;"",体测成绩!$A$2:$B$530,2,FALSE)="免测",80,VLOOKUP($F488&amp;"",体测成绩!$A$2:$B$530,2,FALSE)))</f>
        <v/>
      </c>
      <c r="N488" s="7" t="str">
        <f>IF(OR(IFERROR(VALUE(M488)&lt;80,FALSE),COUNTIF(缓考名单!$A$2:$A$49,$F488&amp;"")&gt;0,COUNTIF(缓考名单!$B$2:$B$49,#REF!)&gt;0,IFERROR(VLOOKUP($F488&amp;"",学年成绩!$A$2:$B$462,2,FALSE)&lt;&gt;"100%",FALSE)),"是","")</f>
        <v/>
      </c>
      <c r="O488" s="7"/>
      <c r="P488" s="8"/>
    </row>
    <row r="489" ht="35" hidden="1" customHeight="1" spans="1:16">
      <c r="A489" s="7">
        <v>487</v>
      </c>
      <c r="B489" s="7">
        <v>2024</v>
      </c>
      <c r="C489" s="3" t="s">
        <v>16</v>
      </c>
      <c r="D489" s="3" t="s">
        <v>73</v>
      </c>
      <c r="E489" s="3" t="s">
        <v>261</v>
      </c>
      <c r="F489" s="7">
        <v>202434510314</v>
      </c>
      <c r="G489" s="3" t="s">
        <v>19</v>
      </c>
      <c r="H489" s="7">
        <v>0</v>
      </c>
      <c r="I489" s="7">
        <v>0</v>
      </c>
      <c r="J489" s="7">
        <v>21</v>
      </c>
      <c r="K489" s="7">
        <v>263</v>
      </c>
      <c r="L489" s="7">
        <v>67</v>
      </c>
      <c r="M489" s="7" t="str">
        <f>IF(COUNTIF(体测成绩!$A$2:$A$530,$F489&amp;"")=0,"",IF(VLOOKUP($F489&amp;"",体测成绩!$A$2:$B$530,2,FALSE)="免测",80,VLOOKUP($F489&amp;"",体测成绩!$A$2:$B$530,2,FALSE)))</f>
        <v/>
      </c>
      <c r="N489" s="7" t="str">
        <f>IF(OR(IFERROR(VALUE(M489)&lt;80,FALSE),COUNTIF(缓考名单!$A$2:$A$49,$F489&amp;"")&gt;0,COUNTIF(缓考名单!$B$2:$B$49,#REF!)&gt;0,IFERROR(VLOOKUP($F489&amp;"",学年成绩!$A$2:$B$462,2,FALSE)&lt;&gt;"100%",FALSE)),"是","")</f>
        <v/>
      </c>
      <c r="O489" s="7"/>
      <c r="P489" s="8"/>
    </row>
    <row r="490" ht="35" hidden="1" customHeight="1" spans="1:16">
      <c r="A490" s="7">
        <v>488</v>
      </c>
      <c r="B490" s="7">
        <v>2024</v>
      </c>
      <c r="C490" s="3" t="s">
        <v>16</v>
      </c>
      <c r="D490" s="3" t="s">
        <v>73</v>
      </c>
      <c r="E490" s="3" t="s">
        <v>261</v>
      </c>
      <c r="F490" s="7">
        <v>202434510315</v>
      </c>
      <c r="G490" s="3" t="s">
        <v>20</v>
      </c>
      <c r="H490" s="7">
        <v>0</v>
      </c>
      <c r="I490" s="7">
        <v>0</v>
      </c>
      <c r="J490" s="7">
        <v>21.04</v>
      </c>
      <c r="K490" s="7">
        <v>262</v>
      </c>
      <c r="L490" s="7">
        <v>63</v>
      </c>
      <c r="M490" s="7" t="str">
        <f>IF(COUNTIF(体测成绩!$A$2:$A$530,$F490&amp;"")=0,"",IF(VLOOKUP($F490&amp;"",体测成绩!$A$2:$B$530,2,FALSE)="免测",80,VLOOKUP($F490&amp;"",体测成绩!$A$2:$B$530,2,FALSE)))</f>
        <v/>
      </c>
      <c r="N490" s="7" t="str">
        <f>IF(OR(IFERROR(VALUE(M490)&lt;80,FALSE),COUNTIF(缓考名单!$A$2:$A$49,$F490&amp;"")&gt;0,COUNTIF(缓考名单!$B$2:$B$49,#REF!)&gt;0,IFERROR(VLOOKUP($F490&amp;"",学年成绩!$A$2:$B$462,2,FALSE)&lt;&gt;"100%",FALSE)),"是","")</f>
        <v/>
      </c>
      <c r="O490" s="7"/>
      <c r="P490" s="8"/>
    </row>
    <row r="491" ht="35" hidden="1" customHeight="1" spans="1:16">
      <c r="A491" s="7">
        <v>489</v>
      </c>
      <c r="B491" s="7">
        <v>2024</v>
      </c>
      <c r="C491" s="3" t="s">
        <v>16</v>
      </c>
      <c r="D491" s="3" t="s">
        <v>73</v>
      </c>
      <c r="E491" s="3" t="s">
        <v>261</v>
      </c>
      <c r="F491" s="7">
        <v>202434510321</v>
      </c>
      <c r="G491" s="3" t="s">
        <v>20</v>
      </c>
      <c r="H491" s="7">
        <v>0</v>
      </c>
      <c r="I491" s="7">
        <v>0</v>
      </c>
      <c r="J491" s="7">
        <v>23</v>
      </c>
      <c r="K491" s="7">
        <v>206</v>
      </c>
      <c r="L491" s="7">
        <v>50</v>
      </c>
      <c r="M491" s="7" t="str">
        <f>IF(COUNTIF(体测成绩!$A$2:$A$530,$F491&amp;"")=0,"",IF(VLOOKUP($F491&amp;"",体测成绩!$A$2:$B$530,2,FALSE)="免测",80,VLOOKUP($F491&amp;"",体测成绩!$A$2:$B$530,2,FALSE)))</f>
        <v/>
      </c>
      <c r="N491" s="7" t="str">
        <f>IF(OR(IFERROR(VALUE(M491)&lt;80,FALSE),COUNTIF(缓考名单!$A$2:$A$49,$F491&amp;"")&gt;0,COUNTIF(缓考名单!$B$2:$B$49,#REF!)&gt;0,IFERROR(VLOOKUP($F491&amp;"",学年成绩!$A$2:$B$462,2,FALSE)&lt;&gt;"100%",FALSE)),"是","")</f>
        <v/>
      </c>
      <c r="O491" s="7"/>
      <c r="P491" s="8"/>
    </row>
    <row r="492" ht="35" hidden="1" customHeight="1" spans="1:16">
      <c r="A492" s="7">
        <v>490</v>
      </c>
      <c r="B492" s="7">
        <v>2024</v>
      </c>
      <c r="C492" s="3" t="s">
        <v>16</v>
      </c>
      <c r="D492" s="3" t="s">
        <v>73</v>
      </c>
      <c r="E492" s="3" t="s">
        <v>261</v>
      </c>
      <c r="F492" s="7">
        <v>202434510320</v>
      </c>
      <c r="G492" s="3" t="s">
        <v>19</v>
      </c>
      <c r="H492" s="7">
        <v>0</v>
      </c>
      <c r="I492" s="7">
        <v>0</v>
      </c>
      <c r="J492" s="7">
        <v>21</v>
      </c>
      <c r="K492" s="7">
        <v>263</v>
      </c>
      <c r="L492" s="7">
        <v>67</v>
      </c>
      <c r="M492" s="7" t="str">
        <f>IF(COUNTIF(体测成绩!$A$2:$A$530,$F492&amp;"")=0,"",IF(VLOOKUP($F492&amp;"",体测成绩!$A$2:$B$530,2,FALSE)="免测",80,VLOOKUP($F492&amp;"",体测成绩!$A$2:$B$530,2,FALSE)))</f>
        <v/>
      </c>
      <c r="N492" s="7" t="str">
        <f>IF(OR(IFERROR(VALUE(M492)&lt;80,FALSE),COUNTIF(缓考名单!$A$2:$A$49,$F492&amp;"")&gt;0,COUNTIF(缓考名单!$B$2:$B$49,#REF!)&gt;0,IFERROR(VLOOKUP($F492&amp;"",学年成绩!$A$2:$B$462,2,FALSE)&lt;&gt;"100%",FALSE)),"是","")</f>
        <v/>
      </c>
      <c r="O492" s="7"/>
      <c r="P492" s="8"/>
    </row>
    <row r="493" ht="35" hidden="1" customHeight="1" spans="1:16">
      <c r="A493" s="7">
        <v>491</v>
      </c>
      <c r="B493" s="7">
        <v>2024</v>
      </c>
      <c r="C493" s="3" t="s">
        <v>16</v>
      </c>
      <c r="D493" s="3" t="s">
        <v>73</v>
      </c>
      <c r="E493" s="3" t="s">
        <v>261</v>
      </c>
      <c r="F493" s="7">
        <v>202434510326</v>
      </c>
      <c r="G493" s="3" t="s">
        <v>19</v>
      </c>
      <c r="H493" s="7">
        <v>0</v>
      </c>
      <c r="I493" s="7">
        <v>0</v>
      </c>
      <c r="J493" s="7">
        <v>21</v>
      </c>
      <c r="K493" s="7">
        <v>263</v>
      </c>
      <c r="L493" s="7">
        <v>67</v>
      </c>
      <c r="M493" s="7" t="str">
        <f>IF(COUNTIF(体测成绩!$A$2:$A$530,$F493&amp;"")=0,"",IF(VLOOKUP($F493&amp;"",体测成绩!$A$2:$B$530,2,FALSE)="免测",80,VLOOKUP($F493&amp;"",体测成绩!$A$2:$B$530,2,FALSE)))</f>
        <v/>
      </c>
      <c r="N493" s="7" t="str">
        <f>IF(OR(IFERROR(VALUE(M493)&lt;80,FALSE),COUNTIF(缓考名单!$A$2:$A$49,$F493&amp;"")&gt;0,COUNTIF(缓考名单!$B$2:$B$49,#REF!)&gt;0,IFERROR(VLOOKUP($F493&amp;"",学年成绩!$A$2:$B$462,2,FALSE)&lt;&gt;"100%",FALSE)),"是","")</f>
        <v/>
      </c>
      <c r="O493" s="7"/>
      <c r="P493" s="8"/>
    </row>
    <row r="494" ht="35" hidden="1" customHeight="1" spans="1:16">
      <c r="A494" s="7">
        <v>492</v>
      </c>
      <c r="B494" s="7">
        <v>2024</v>
      </c>
      <c r="C494" s="3" t="s">
        <v>16</v>
      </c>
      <c r="D494" s="3" t="s">
        <v>73</v>
      </c>
      <c r="E494" s="3" t="s">
        <v>261</v>
      </c>
      <c r="F494" s="7">
        <v>202434510322</v>
      </c>
      <c r="G494" s="3" t="s">
        <v>20</v>
      </c>
      <c r="H494" s="7">
        <v>0</v>
      </c>
      <c r="I494" s="7">
        <v>0</v>
      </c>
      <c r="J494" s="7">
        <v>27.65</v>
      </c>
      <c r="K494" s="7">
        <v>125</v>
      </c>
      <c r="L494" s="7">
        <v>35</v>
      </c>
      <c r="M494" s="7" t="str">
        <f>IF(COUNTIF(体测成绩!$A$2:$A$530,$F494&amp;"")=0,"",IF(VLOOKUP($F494&amp;"",体测成绩!$A$2:$B$530,2,FALSE)="免测",80,VLOOKUP($F494&amp;"",体测成绩!$A$2:$B$530,2,FALSE)))</f>
        <v/>
      </c>
      <c r="N494" s="7" t="str">
        <f>IF(OR(IFERROR(VALUE(M494)&lt;80,FALSE),COUNTIF(缓考名单!$A$2:$A$49,$F494&amp;"")&gt;0,COUNTIF(缓考名单!$B$2:$B$49,#REF!)&gt;0,IFERROR(VLOOKUP($F494&amp;"",学年成绩!$A$2:$B$462,2,FALSE)&lt;&gt;"100%",FALSE)),"是","")</f>
        <v/>
      </c>
      <c r="O494" s="7"/>
      <c r="P494" s="8"/>
    </row>
    <row r="495" ht="35" hidden="1" customHeight="1" spans="1:16">
      <c r="A495" s="7">
        <v>493</v>
      </c>
      <c r="B495" s="7">
        <v>2024</v>
      </c>
      <c r="C495" s="3" t="s">
        <v>16</v>
      </c>
      <c r="D495" s="3" t="s">
        <v>73</v>
      </c>
      <c r="E495" s="3" t="s">
        <v>261</v>
      </c>
      <c r="F495" s="7">
        <v>202434510308</v>
      </c>
      <c r="G495" s="3" t="s">
        <v>19</v>
      </c>
      <c r="H495" s="7">
        <v>0</v>
      </c>
      <c r="I495" s="7">
        <v>0</v>
      </c>
      <c r="J495" s="7">
        <v>21.2</v>
      </c>
      <c r="K495" s="7">
        <v>255</v>
      </c>
      <c r="L495" s="7">
        <v>63</v>
      </c>
      <c r="M495" s="7" t="str">
        <f>IF(COUNTIF(体测成绩!$A$2:$A$530,$F495&amp;"")=0,"",IF(VLOOKUP($F495&amp;"",体测成绩!$A$2:$B$530,2,FALSE)="免测",80,VLOOKUP($F495&amp;"",体测成绩!$A$2:$B$530,2,FALSE)))</f>
        <v/>
      </c>
      <c r="N495" s="7" t="str">
        <f>IF(OR(IFERROR(VALUE(M495)&lt;80,FALSE),COUNTIF(缓考名单!$A$2:$A$49,$F495&amp;"")&gt;0,COUNTIF(缓考名单!$B$2:$B$49,#REF!)&gt;0,IFERROR(VLOOKUP($F495&amp;"",学年成绩!$A$2:$B$462,2,FALSE)&lt;&gt;"100%",FALSE)),"是","")</f>
        <v/>
      </c>
      <c r="O495" s="7"/>
      <c r="P495" s="8"/>
    </row>
    <row r="496" ht="35" hidden="1" customHeight="1" spans="1:16">
      <c r="A496" s="7">
        <v>494</v>
      </c>
      <c r="B496" s="7">
        <v>2024</v>
      </c>
      <c r="C496" s="3" t="s">
        <v>16</v>
      </c>
      <c r="D496" s="3" t="s">
        <v>73</v>
      </c>
      <c r="E496" s="3" t="s">
        <v>261</v>
      </c>
      <c r="F496" s="7">
        <v>202434510301</v>
      </c>
      <c r="G496" s="3" t="s">
        <v>20</v>
      </c>
      <c r="H496" s="7">
        <v>0</v>
      </c>
      <c r="I496" s="7">
        <v>0</v>
      </c>
      <c r="J496" s="7">
        <v>23</v>
      </c>
      <c r="K496" s="7">
        <v>206</v>
      </c>
      <c r="L496" s="7">
        <v>50</v>
      </c>
      <c r="M496" s="7" t="str">
        <f>IF(COUNTIF(体测成绩!$A$2:$A$530,$F496&amp;"")=0,"",IF(VLOOKUP($F496&amp;"",体测成绩!$A$2:$B$530,2,FALSE)="免测",80,VLOOKUP($F496&amp;"",体测成绩!$A$2:$B$530,2,FALSE)))</f>
        <v/>
      </c>
      <c r="N496" s="7" t="str">
        <f>IF(OR(IFERROR(VALUE(M496)&lt;80,FALSE),COUNTIF(缓考名单!$A$2:$A$49,$F496&amp;"")&gt;0,COUNTIF(缓考名单!$B$2:$B$49,#REF!)&gt;0,IFERROR(VLOOKUP($F496&amp;"",学年成绩!$A$2:$B$462,2,FALSE)&lt;&gt;"100%",FALSE)),"是","")</f>
        <v/>
      </c>
      <c r="O496" s="7"/>
      <c r="P496" s="8"/>
    </row>
    <row r="497" ht="35" hidden="1" customHeight="1" spans="1:16">
      <c r="A497" s="7">
        <v>495</v>
      </c>
      <c r="B497" s="7">
        <v>2024</v>
      </c>
      <c r="C497" s="3" t="s">
        <v>16</v>
      </c>
      <c r="D497" s="3" t="s">
        <v>73</v>
      </c>
      <c r="E497" s="3" t="s">
        <v>261</v>
      </c>
      <c r="F497" s="7">
        <v>202434510327</v>
      </c>
      <c r="G497" s="3" t="s">
        <v>19</v>
      </c>
      <c r="H497" s="7">
        <v>0</v>
      </c>
      <c r="I497" s="7">
        <v>0</v>
      </c>
      <c r="J497" s="7">
        <v>21</v>
      </c>
      <c r="K497" s="7">
        <v>263</v>
      </c>
      <c r="L497" s="7">
        <v>67</v>
      </c>
      <c r="M497" s="7" t="str">
        <f>IF(COUNTIF(体测成绩!$A$2:$A$530,$F497&amp;"")=0,"",IF(VLOOKUP($F497&amp;"",体测成绩!$A$2:$B$530,2,FALSE)="免测",80,VLOOKUP($F497&amp;"",体测成绩!$A$2:$B$530,2,FALSE)))</f>
        <v/>
      </c>
      <c r="N497" s="7" t="str">
        <f>IF(OR(IFERROR(VALUE(M497)&lt;80,FALSE),COUNTIF(缓考名单!$A$2:$A$49,$F497&amp;"")&gt;0,COUNTIF(缓考名单!$B$2:$B$49,#REF!)&gt;0,IFERROR(VLOOKUP($F497&amp;"",学年成绩!$A$2:$B$462,2,FALSE)&lt;&gt;"100%",FALSE)),"是","")</f>
        <v/>
      </c>
      <c r="O497" s="7"/>
      <c r="P497" s="8"/>
    </row>
    <row r="498" ht="35" hidden="1" customHeight="1" spans="1:16">
      <c r="A498" s="7">
        <v>496</v>
      </c>
      <c r="B498" s="7">
        <v>2024</v>
      </c>
      <c r="C498" s="3" t="s">
        <v>16</v>
      </c>
      <c r="D498" s="3" t="s">
        <v>73</v>
      </c>
      <c r="E498" s="3" t="s">
        <v>261</v>
      </c>
      <c r="F498" s="7">
        <v>202434510325</v>
      </c>
      <c r="G498" s="3" t="s">
        <v>20</v>
      </c>
      <c r="H498" s="7">
        <v>0</v>
      </c>
      <c r="I498" s="7">
        <v>0</v>
      </c>
      <c r="J498" s="7">
        <v>27.8</v>
      </c>
      <c r="K498" s="7">
        <v>122</v>
      </c>
      <c r="L498" s="7">
        <v>33</v>
      </c>
      <c r="M498" s="7" t="str">
        <f>IF(COUNTIF(体测成绩!$A$2:$A$530,$F498&amp;"")=0,"",IF(VLOOKUP($F498&amp;"",体测成绩!$A$2:$B$530,2,FALSE)="免测",80,VLOOKUP($F498&amp;"",体测成绩!$A$2:$B$530,2,FALSE)))</f>
        <v/>
      </c>
      <c r="N498" s="7" t="str">
        <f>IF(OR(IFERROR(VALUE(M498)&lt;80,FALSE),COUNTIF(缓考名单!$A$2:$A$49,$F498&amp;"")&gt;0,COUNTIF(缓考名单!$B$2:$B$49,#REF!)&gt;0,IFERROR(VLOOKUP($F498&amp;"",学年成绩!$A$2:$B$462,2,FALSE)&lt;&gt;"100%",FALSE)),"是","")</f>
        <v/>
      </c>
      <c r="O498" s="7"/>
      <c r="P498" s="8"/>
    </row>
    <row r="499" ht="35" hidden="1" customHeight="1" spans="1:16">
      <c r="A499" s="7">
        <v>497</v>
      </c>
      <c r="B499" s="7">
        <v>2024</v>
      </c>
      <c r="C499" s="3" t="s">
        <v>16</v>
      </c>
      <c r="D499" s="3" t="s">
        <v>73</v>
      </c>
      <c r="E499" s="3" t="s">
        <v>261</v>
      </c>
      <c r="F499" s="7">
        <v>202434510310</v>
      </c>
      <c r="G499" s="3" t="s">
        <v>19</v>
      </c>
      <c r="H499" s="7">
        <v>0</v>
      </c>
      <c r="I499" s="7">
        <v>0</v>
      </c>
      <c r="J499" s="7">
        <v>37.25</v>
      </c>
      <c r="K499" s="7">
        <v>36</v>
      </c>
      <c r="L499" s="7">
        <v>7</v>
      </c>
      <c r="M499" s="7" t="str">
        <f>IF(COUNTIF(体测成绩!$A$2:$A$530,$F499&amp;"")=0,"",IF(VLOOKUP($F499&amp;"",体测成绩!$A$2:$B$530,2,FALSE)="免测",80,VLOOKUP($F499&amp;"",体测成绩!$A$2:$B$530,2,FALSE)))</f>
        <v/>
      </c>
      <c r="N499" s="7" t="str">
        <f>IF(OR(IFERROR(VALUE(M499)&lt;80,FALSE),COUNTIF(缓考名单!$A$2:$A$49,$F499&amp;"")&gt;0,COUNTIF(缓考名单!$B$2:$B$49,#REF!)&gt;0,IFERROR(VLOOKUP($F499&amp;"",学年成绩!$A$2:$B$462,2,FALSE)&lt;&gt;"100%",FALSE)),"是","")</f>
        <v/>
      </c>
      <c r="O499" s="7"/>
      <c r="P499" s="8"/>
    </row>
    <row r="500" ht="35" hidden="1" customHeight="1" spans="1:16">
      <c r="A500" s="7">
        <v>498</v>
      </c>
      <c r="B500" s="7">
        <v>2024</v>
      </c>
      <c r="C500" s="3" t="s">
        <v>16</v>
      </c>
      <c r="D500" s="3" t="s">
        <v>73</v>
      </c>
      <c r="E500" s="3" t="s">
        <v>261</v>
      </c>
      <c r="F500" s="7">
        <v>202434510328</v>
      </c>
      <c r="G500" s="3" t="s">
        <v>19</v>
      </c>
      <c r="H500" s="7">
        <v>0</v>
      </c>
      <c r="I500" s="7">
        <v>0</v>
      </c>
      <c r="J500" s="7">
        <v>38.35</v>
      </c>
      <c r="K500" s="7">
        <v>27</v>
      </c>
      <c r="L500" s="7">
        <v>5</v>
      </c>
      <c r="M500" s="7" t="str">
        <f>IF(COUNTIF(体测成绩!$A$2:$A$530,$F500&amp;"")=0,"",IF(VLOOKUP($F500&amp;"",体测成绩!$A$2:$B$530,2,FALSE)="免测",80,VLOOKUP($F500&amp;"",体测成绩!$A$2:$B$530,2,FALSE)))</f>
        <v/>
      </c>
      <c r="N500" s="7" t="str">
        <f>IF(OR(IFERROR(VALUE(M500)&lt;80,FALSE),COUNTIF(缓考名单!$A$2:$A$49,$F500&amp;"")&gt;0,COUNTIF(缓考名单!$B$2:$B$49,#REF!)&gt;0,IFERROR(VLOOKUP($F500&amp;"",学年成绩!$A$2:$B$462,2,FALSE)&lt;&gt;"100%",FALSE)),"是","")</f>
        <v/>
      </c>
      <c r="O500" s="7"/>
      <c r="P500" s="8"/>
    </row>
    <row r="501" ht="35" hidden="1" customHeight="1" spans="1:16">
      <c r="A501" s="7">
        <v>499</v>
      </c>
      <c r="B501" s="7">
        <v>2024</v>
      </c>
      <c r="C501" s="3" t="s">
        <v>16</v>
      </c>
      <c r="D501" s="3" t="s">
        <v>73</v>
      </c>
      <c r="E501" s="3" t="s">
        <v>261</v>
      </c>
      <c r="F501" s="7">
        <v>202434510302</v>
      </c>
      <c r="G501" s="3" t="s">
        <v>19</v>
      </c>
      <c r="H501" s="7">
        <v>0</v>
      </c>
      <c r="I501" s="7">
        <v>0</v>
      </c>
      <c r="J501" s="7">
        <v>42</v>
      </c>
      <c r="K501" s="7">
        <v>1</v>
      </c>
      <c r="L501" s="7">
        <v>1</v>
      </c>
      <c r="M501" s="7" t="str">
        <f>IF(COUNTIF(体测成绩!$A$2:$A$530,$F501&amp;"")=0,"",IF(VLOOKUP($F501&amp;"",体测成绩!$A$2:$B$530,2,FALSE)="免测",80,VLOOKUP($F501&amp;"",体测成绩!$A$2:$B$530,2,FALSE)))</f>
        <v/>
      </c>
      <c r="N501" s="7" t="str">
        <f>IF(OR(IFERROR(VALUE(M501)&lt;80,FALSE),COUNTIF(缓考名单!$A$2:$A$49,$F501&amp;"")&gt;0,COUNTIF(缓考名单!$B$2:$B$49,#REF!)&gt;0,IFERROR(VLOOKUP($F501&amp;"",学年成绩!$A$2:$B$462,2,FALSE)&lt;&gt;"100%",FALSE)),"是","")</f>
        <v/>
      </c>
      <c r="O501" s="7"/>
      <c r="P501" s="8"/>
    </row>
    <row r="502" ht="35" hidden="1" customHeight="1" spans="1:16">
      <c r="A502" s="7">
        <v>500</v>
      </c>
      <c r="B502" s="7">
        <v>2024</v>
      </c>
      <c r="C502" s="3" t="s">
        <v>16</v>
      </c>
      <c r="D502" s="3" t="s">
        <v>73</v>
      </c>
      <c r="E502" s="3" t="s">
        <v>261</v>
      </c>
      <c r="F502" s="7">
        <v>202416310102</v>
      </c>
      <c r="G502" s="3" t="s">
        <v>20</v>
      </c>
      <c r="H502" s="7">
        <v>0</v>
      </c>
      <c r="I502" s="7">
        <v>0</v>
      </c>
      <c r="J502" s="7">
        <v>31.6</v>
      </c>
      <c r="K502" s="7">
        <v>67</v>
      </c>
      <c r="L502" s="7">
        <v>19</v>
      </c>
      <c r="M502" s="7" t="str">
        <f>IF(COUNTIF(体测成绩!$A$2:$A$530,$F502&amp;"")=0,"",IF(VLOOKUP($F502&amp;"",体测成绩!$A$2:$B$530,2,FALSE)="免测",80,VLOOKUP($F502&amp;"",体测成绩!$A$2:$B$530,2,FALSE)))</f>
        <v/>
      </c>
      <c r="N502" s="7" t="str">
        <f>IF(OR(IFERROR(VALUE(M502)&lt;80,FALSE),COUNTIF(缓考名单!$A$2:$A$49,$F502&amp;"")&gt;0,COUNTIF(缓考名单!$B$2:$B$49,#REF!)&gt;0,IFERROR(VLOOKUP($F502&amp;"",学年成绩!$A$2:$B$462,2,FALSE)&lt;&gt;"100%",FALSE)),"是","")</f>
        <v/>
      </c>
      <c r="O502" s="7"/>
      <c r="P502" s="8"/>
    </row>
    <row r="503" ht="35" hidden="1" customHeight="1" spans="1:16">
      <c r="A503" s="7">
        <v>501</v>
      </c>
      <c r="B503" s="7">
        <v>2024</v>
      </c>
      <c r="C503" s="3" t="s">
        <v>16</v>
      </c>
      <c r="D503" s="3" t="s">
        <v>73</v>
      </c>
      <c r="E503" s="3" t="s">
        <v>261</v>
      </c>
      <c r="F503" s="7">
        <v>202434510309</v>
      </c>
      <c r="G503" s="3" t="s">
        <v>20</v>
      </c>
      <c r="H503" s="7">
        <v>0</v>
      </c>
      <c r="I503" s="7">
        <v>0</v>
      </c>
      <c r="J503" s="7">
        <v>29</v>
      </c>
      <c r="K503" s="7">
        <v>108</v>
      </c>
      <c r="L503" s="7">
        <v>25</v>
      </c>
      <c r="M503" s="7" t="str">
        <f>IF(COUNTIF(体测成绩!$A$2:$A$530,$F503&amp;"")=0,"",IF(VLOOKUP($F503&amp;"",体测成绩!$A$2:$B$530,2,FALSE)="免测",80,VLOOKUP($F503&amp;"",体测成绩!$A$2:$B$530,2,FALSE)))</f>
        <v/>
      </c>
      <c r="N503" s="7" t="str">
        <f>IF(OR(IFERROR(VALUE(M503)&lt;80,FALSE),COUNTIF(缓考名单!$A$2:$A$49,$F503&amp;"")&gt;0,COUNTIF(缓考名单!$B$2:$B$49,#REF!)&gt;0,IFERROR(VLOOKUP($F503&amp;"",学年成绩!$A$2:$B$462,2,FALSE)&lt;&gt;"100%",FALSE)),"是","")</f>
        <v/>
      </c>
      <c r="O503" s="7"/>
      <c r="P503" s="8"/>
    </row>
    <row r="504" ht="35" hidden="1" customHeight="1" spans="1:16">
      <c r="A504" s="7">
        <v>502</v>
      </c>
      <c r="B504" s="7">
        <v>2024</v>
      </c>
      <c r="C504" s="3" t="s">
        <v>16</v>
      </c>
      <c r="D504" s="3" t="s">
        <v>73</v>
      </c>
      <c r="E504" s="3" t="s">
        <v>261</v>
      </c>
      <c r="F504" s="7">
        <v>202434510311</v>
      </c>
      <c r="G504" s="3" t="s">
        <v>20</v>
      </c>
      <c r="H504" s="7">
        <v>0</v>
      </c>
      <c r="I504" s="7">
        <v>0</v>
      </c>
      <c r="J504" s="7">
        <v>31.15</v>
      </c>
      <c r="K504" s="7">
        <v>74</v>
      </c>
      <c r="L504" s="7">
        <v>32</v>
      </c>
      <c r="M504" s="7" t="str">
        <f>IF(COUNTIF(体测成绩!$A$2:$A$530,$F504&amp;"")=0,"",IF(VLOOKUP($F504&amp;"",体测成绩!$A$2:$B$530,2,FALSE)="免测",80,VLOOKUP($F504&amp;"",体测成绩!$A$2:$B$530,2,FALSE)))</f>
        <v/>
      </c>
      <c r="N504" s="7" t="str">
        <f>IF(OR(IFERROR(VALUE(M504)&lt;80,FALSE),COUNTIF(缓考名单!$A$2:$A$49,$F504&amp;"")&gt;0,COUNTIF(缓考名单!$B$2:$B$49,#REF!)&gt;0,IFERROR(VLOOKUP($F504&amp;"",学年成绩!$A$2:$B$462,2,FALSE)&lt;&gt;"100%",FALSE)),"是","")</f>
        <v/>
      </c>
      <c r="O504" s="7"/>
      <c r="P504" s="8"/>
    </row>
    <row r="505" ht="35" hidden="1" customHeight="1" spans="1:16">
      <c r="A505" s="7">
        <v>503</v>
      </c>
      <c r="B505" s="7">
        <v>2024</v>
      </c>
      <c r="C505" s="3" t="s">
        <v>16</v>
      </c>
      <c r="D505" s="3" t="s">
        <v>73</v>
      </c>
      <c r="E505" s="3" t="s">
        <v>261</v>
      </c>
      <c r="F505" s="7">
        <v>202434510312</v>
      </c>
      <c r="G505" s="3" t="s">
        <v>19</v>
      </c>
      <c r="H505" s="7">
        <v>0</v>
      </c>
      <c r="I505" s="7">
        <v>0</v>
      </c>
      <c r="J505" s="7">
        <v>29.5</v>
      </c>
      <c r="K505" s="7">
        <v>100</v>
      </c>
      <c r="L505" s="7">
        <v>27</v>
      </c>
      <c r="M505" s="7" t="str">
        <f>IF(COUNTIF(体测成绩!$A$2:$A$530,$F505&amp;"")=0,"",IF(VLOOKUP($F505&amp;"",体测成绩!$A$2:$B$530,2,FALSE)="免测",80,VLOOKUP($F505&amp;"",体测成绩!$A$2:$B$530,2,FALSE)))</f>
        <v/>
      </c>
      <c r="N505" s="7" t="str">
        <f>IF(OR(IFERROR(VALUE(M505)&lt;80,FALSE),COUNTIF(缓考名单!$A$2:$A$49,$F505&amp;"")&gt;0,COUNTIF(缓考名单!$B$2:$B$49,#REF!)&gt;0,IFERROR(VLOOKUP($F505&amp;"",学年成绩!$A$2:$B$462,2,FALSE)&lt;&gt;"100%",FALSE)),"是","")</f>
        <v/>
      </c>
      <c r="O505" s="7"/>
      <c r="P505" s="8"/>
    </row>
    <row r="506" ht="35" customHeight="1" spans="1:16">
      <c r="A506" s="7">
        <v>103</v>
      </c>
      <c r="B506" s="7">
        <v>2025</v>
      </c>
      <c r="C506" s="3" t="s">
        <v>16</v>
      </c>
      <c r="D506" s="3" t="s">
        <v>99</v>
      </c>
      <c r="E506" s="3" t="s">
        <v>100</v>
      </c>
      <c r="F506" s="11" t="s">
        <v>262</v>
      </c>
      <c r="G506" s="3" t="s">
        <v>20</v>
      </c>
      <c r="H506" s="7">
        <v>3.97</v>
      </c>
      <c r="I506" s="7">
        <v>23</v>
      </c>
      <c r="J506" s="7">
        <v>80.09</v>
      </c>
      <c r="K506" s="7">
        <f t="shared" ref="K506:K569" si="9">ROW()-403</f>
        <v>103</v>
      </c>
      <c r="L506" s="7">
        <v>12</v>
      </c>
      <c r="M506" s="7">
        <v>66.8</v>
      </c>
      <c r="N506" s="7" t="str">
        <f>IF(OR(IFERROR(VALUE(M506)&lt;80,FALSE),COUNTIF(缓考名单!$A$2:$A$49,$F506&amp;"")&gt;0,COUNTIF(缓考名单!$B$2:$B$49,#REF!)&gt;0,IFERROR(VLOOKUP($F506&amp;"",学年成绩!$A$2:$B$462,2,FALSE)&lt;&gt;"100%",FALSE)),"是","")</f>
        <v>是</v>
      </c>
      <c r="O506" s="7"/>
      <c r="P506" s="8" t="s">
        <v>263</v>
      </c>
    </row>
    <row r="507" ht="35" customHeight="1" spans="1:16">
      <c r="A507" s="7">
        <v>104</v>
      </c>
      <c r="B507" s="7">
        <v>2025</v>
      </c>
      <c r="C507" s="3" t="s">
        <v>16</v>
      </c>
      <c r="D507" s="3" t="s">
        <v>17</v>
      </c>
      <c r="E507" s="3" t="s">
        <v>57</v>
      </c>
      <c r="F507" s="11" t="s">
        <v>264</v>
      </c>
      <c r="G507" s="3" t="s">
        <v>19</v>
      </c>
      <c r="H507" s="7">
        <v>4.39</v>
      </c>
      <c r="I507" s="7">
        <v>6</v>
      </c>
      <c r="J507" s="7">
        <v>80.03</v>
      </c>
      <c r="K507" s="7">
        <f t="shared" si="9"/>
        <v>104</v>
      </c>
      <c r="L507" s="7">
        <v>21</v>
      </c>
      <c r="M507" s="7" t="str">
        <f>IF(COUNTIF(体测成绩!$A$2:$A$530,$F507&amp;"")=0,"",IF(VLOOKUP($F507&amp;"",体测成绩!$A$2:$B$530,2,FALSE)="免测",80,VLOOKUP($F507&amp;"",体测成绩!$A$2:$B$530,2,FALSE)))</f>
        <v>89.0</v>
      </c>
      <c r="N507" s="7" t="str">
        <f>IF(OR(IFERROR(VALUE(M507)&lt;80,FALSE),COUNTIF(缓考名单!$A$2:$A$49,$F507&amp;"")&gt;0,COUNTIF(缓考名单!$B$2:$B$49,#REF!)&gt;0,IFERROR(VLOOKUP($F507&amp;"",学年成绩!$A$2:$B$462,2,FALSE)&lt;&gt;"100%",FALSE)),"是","")</f>
        <v/>
      </c>
      <c r="O507" s="5" t="s">
        <v>149</v>
      </c>
      <c r="P507" s="8" t="s">
        <v>265</v>
      </c>
    </row>
    <row r="508" ht="35" customHeight="1" spans="1:16">
      <c r="A508" s="7">
        <v>105</v>
      </c>
      <c r="B508" s="7">
        <v>2025</v>
      </c>
      <c r="C508" s="3" t="s">
        <v>16</v>
      </c>
      <c r="D508" s="3" t="s">
        <v>46</v>
      </c>
      <c r="E508" s="3" t="s">
        <v>89</v>
      </c>
      <c r="F508" s="11" t="s">
        <v>266</v>
      </c>
      <c r="G508" s="3" t="s">
        <v>20</v>
      </c>
      <c r="H508" s="7">
        <v>4.11</v>
      </c>
      <c r="I508" s="7">
        <v>23</v>
      </c>
      <c r="J508" s="7">
        <v>79.85</v>
      </c>
      <c r="K508" s="7">
        <f t="shared" si="9"/>
        <v>105</v>
      </c>
      <c r="L508" s="7">
        <v>23</v>
      </c>
      <c r="M508" s="7" t="str">
        <f>IF(COUNTIF(体测成绩!$A$2:$A$530,$F508&amp;"")=0,"",IF(VLOOKUP($F508&amp;"",体测成绩!$A$2:$B$530,2,FALSE)="免测",80,VLOOKUP($F508&amp;"",体测成绩!$A$2:$B$530,2,FALSE)))</f>
        <v>84.8</v>
      </c>
      <c r="N508" s="7" t="str">
        <f>IF(OR(IFERROR(VALUE(M508)&lt;80,FALSE),COUNTIF(缓考名单!$A$2:$A$49,$F508&amp;"")&gt;0,COUNTIF(缓考名单!$B$2:$B$49,#REF!)&gt;0,IFERROR(VLOOKUP($F508&amp;"",学年成绩!$A$2:$B$462,2,FALSE)&lt;&gt;"100%",FALSE)),"是","")</f>
        <v/>
      </c>
      <c r="O508" s="5" t="s">
        <v>149</v>
      </c>
      <c r="P508" s="8" t="s">
        <v>267</v>
      </c>
    </row>
    <row r="509" ht="35" customHeight="1" spans="1:16">
      <c r="A509" s="7">
        <v>106</v>
      </c>
      <c r="B509" s="7">
        <v>2025</v>
      </c>
      <c r="C509" s="3" t="s">
        <v>16</v>
      </c>
      <c r="D509" s="3" t="s">
        <v>62</v>
      </c>
      <c r="E509" s="3" t="s">
        <v>63</v>
      </c>
      <c r="F509" s="11" t="s">
        <v>268</v>
      </c>
      <c r="G509" s="3" t="s">
        <v>20</v>
      </c>
      <c r="H509" s="7">
        <v>3.59</v>
      </c>
      <c r="I509" s="7">
        <v>21</v>
      </c>
      <c r="J509" s="7">
        <v>79.75</v>
      </c>
      <c r="K509" s="7">
        <f t="shared" si="9"/>
        <v>106</v>
      </c>
      <c r="L509" s="7">
        <v>12</v>
      </c>
      <c r="M509" s="7">
        <f>IF(COUNTIF(体测成绩!$A$2:$A$530,$F509&amp;"")=0,"",IF(VLOOKUP($F509&amp;"",体测成绩!$A$2:$B$530,2,FALSE)="免测",80,VLOOKUP($F509&amp;"",体测成绩!$A$2:$B$530,2,FALSE)))</f>
        <v>0</v>
      </c>
      <c r="N509" s="7" t="str">
        <f>IF(OR(IFERROR(VALUE(M509)&lt;80,FALSE),COUNTIF(缓考名单!$A$2:$A$49,$F509&amp;"")&gt;0,COUNTIF(缓考名单!$B$2:$B$49,#REF!)&gt;0,IFERROR(VLOOKUP($F509&amp;"",学年成绩!$A$2:$B$462,2,FALSE)&lt;&gt;"100%",FALSE)),"是","")</f>
        <v>是</v>
      </c>
      <c r="O509" s="7"/>
      <c r="P509" s="8" t="s">
        <v>269</v>
      </c>
    </row>
    <row r="510" ht="35" customHeight="1" spans="1:16">
      <c r="A510" s="7">
        <v>107</v>
      </c>
      <c r="B510" s="7">
        <v>2025</v>
      </c>
      <c r="C510" s="3" t="s">
        <v>16</v>
      </c>
      <c r="D510" s="3" t="s">
        <v>73</v>
      </c>
      <c r="E510" s="3" t="s">
        <v>175</v>
      </c>
      <c r="F510" s="11" t="s">
        <v>270</v>
      </c>
      <c r="G510" s="3" t="s">
        <v>19</v>
      </c>
      <c r="H510" s="7">
        <v>4.06</v>
      </c>
      <c r="I510" s="7">
        <v>20</v>
      </c>
      <c r="J510" s="7">
        <v>79.74</v>
      </c>
      <c r="K510" s="7">
        <f t="shared" si="9"/>
        <v>107</v>
      </c>
      <c r="L510" s="7">
        <v>11</v>
      </c>
      <c r="M510" s="7" t="str">
        <f>IF(COUNTIF(体测成绩!$A$2:$A$530,$F510&amp;"")=0,"",IF(VLOOKUP($F510&amp;"",体测成绩!$A$2:$B$530,2,FALSE)="免测",80,VLOOKUP($F510&amp;"",体测成绩!$A$2:$B$530,2,FALSE)))</f>
        <v>88.3</v>
      </c>
      <c r="N510" s="7" t="str">
        <f>IF(OR(IFERROR(VALUE(M510)&lt;80,FALSE),COUNTIF(缓考名单!$A$2:$A$49,$F510&amp;"")&gt;0,COUNTIF(缓考名单!$B$2:$B$49,#REF!)&gt;0,IFERROR(VLOOKUP($F510&amp;"",学年成绩!$A$2:$B$462,2,FALSE)&lt;&gt;"100%",FALSE)),"是","")</f>
        <v/>
      </c>
      <c r="O510" s="5" t="s">
        <v>149</v>
      </c>
      <c r="P510" s="8" t="s">
        <v>271</v>
      </c>
    </row>
    <row r="511" ht="35" customHeight="1" spans="1:16">
      <c r="A511" s="7">
        <v>108</v>
      </c>
      <c r="B511" s="7">
        <v>2025</v>
      </c>
      <c r="C511" s="3" t="s">
        <v>16</v>
      </c>
      <c r="D511" s="3" t="s">
        <v>46</v>
      </c>
      <c r="E511" s="3" t="s">
        <v>47</v>
      </c>
      <c r="F511" s="11" t="s">
        <v>272</v>
      </c>
      <c r="G511" s="3" t="s">
        <v>19</v>
      </c>
      <c r="H511" s="7">
        <v>4.07</v>
      </c>
      <c r="I511" s="7">
        <v>27</v>
      </c>
      <c r="J511" s="7">
        <v>79.73</v>
      </c>
      <c r="K511" s="7">
        <f t="shared" si="9"/>
        <v>108</v>
      </c>
      <c r="L511" s="7">
        <v>24</v>
      </c>
      <c r="M511" s="7" t="str">
        <f>IF(COUNTIF(体测成绩!$A$2:$A$530,$F511&amp;"")=0,"",IF(VLOOKUP($F511&amp;"",体测成绩!$A$2:$B$530,2,FALSE)="免测",80,VLOOKUP($F511&amp;"",体测成绩!$A$2:$B$530,2,FALSE)))</f>
        <v>85.8</v>
      </c>
      <c r="N511" s="7" t="str">
        <f>IF(OR(IFERROR(VALUE(M511)&lt;80,FALSE),COUNTIF(缓考名单!$A$2:$A$49,$F511&amp;"")&gt;0,COUNTIF(缓考名单!$B$2:$B$49,#REF!)&gt;0,IFERROR(VLOOKUP($F511&amp;"",学年成绩!$A$2:$B$462,2,FALSE)&lt;&gt;"100%",FALSE)),"是","")</f>
        <v/>
      </c>
      <c r="O511" s="5" t="s">
        <v>149</v>
      </c>
      <c r="P511" s="8" t="s">
        <v>273</v>
      </c>
    </row>
    <row r="512" ht="35" customHeight="1" spans="1:16">
      <c r="A512" s="7">
        <v>109</v>
      </c>
      <c r="B512" s="7">
        <v>2025</v>
      </c>
      <c r="C512" s="3" t="s">
        <v>16</v>
      </c>
      <c r="D512" s="3" t="s">
        <v>17</v>
      </c>
      <c r="E512" s="3" t="s">
        <v>35</v>
      </c>
      <c r="F512" s="11" t="s">
        <v>274</v>
      </c>
      <c r="G512" s="3" t="s">
        <v>19</v>
      </c>
      <c r="H512" s="7">
        <v>3.82</v>
      </c>
      <c r="I512" s="7">
        <v>31</v>
      </c>
      <c r="J512" s="7">
        <v>79.68</v>
      </c>
      <c r="K512" s="7">
        <f t="shared" si="9"/>
        <v>109</v>
      </c>
      <c r="L512" s="7">
        <v>22</v>
      </c>
      <c r="M512" s="7" t="str">
        <f>IF(COUNTIF(体测成绩!$A$2:$A$530,$F512&amp;"")=0,"",IF(VLOOKUP($F512&amp;"",体测成绩!$A$2:$B$530,2,FALSE)="免测",80,VLOOKUP($F512&amp;"",体测成绩!$A$2:$B$530,2,FALSE)))</f>
        <v>73.9</v>
      </c>
      <c r="N512" s="7" t="str">
        <f>IF(OR(IFERROR(VALUE(M512)&lt;80,FALSE),COUNTIF(缓考名单!$A$2:$A$49,$F512&amp;"")&gt;0,COUNTIF(缓考名单!$B$2:$B$49,#REF!)&gt;0,IFERROR(VLOOKUP($F512&amp;"",学年成绩!$A$2:$B$462,2,FALSE)&lt;&gt;"100%",FALSE)),"是","")</f>
        <v>是</v>
      </c>
      <c r="O512" s="7"/>
      <c r="P512" s="8" t="s">
        <v>275</v>
      </c>
    </row>
    <row r="513" ht="35" customHeight="1" spans="1:16">
      <c r="A513" s="7">
        <v>110</v>
      </c>
      <c r="B513" s="7">
        <v>2025</v>
      </c>
      <c r="C513" s="3" t="s">
        <v>16</v>
      </c>
      <c r="D513" s="3" t="s">
        <v>26</v>
      </c>
      <c r="E513" s="3" t="s">
        <v>27</v>
      </c>
      <c r="F513" s="11" t="s">
        <v>276</v>
      </c>
      <c r="G513" s="3" t="s">
        <v>19</v>
      </c>
      <c r="H513" s="7">
        <v>4.26</v>
      </c>
      <c r="I513" s="7">
        <v>14</v>
      </c>
      <c r="J513" s="7">
        <v>79.67</v>
      </c>
      <c r="K513" s="7">
        <f t="shared" si="9"/>
        <v>110</v>
      </c>
      <c r="L513" s="7">
        <v>16</v>
      </c>
      <c r="M513" s="7" t="str">
        <f>IF(COUNTIF(体测成绩!$A$2:$A$530,$F513&amp;"")=0,"",IF(VLOOKUP($F513&amp;"",体测成绩!$A$2:$B$530,2,FALSE)="免测",80,VLOOKUP($F513&amp;"",体测成绩!$A$2:$B$530,2,FALSE)))</f>
        <v>85.2</v>
      </c>
      <c r="N513" s="7" t="str">
        <f>IF(OR(IFERROR(VALUE(M513)&lt;80,FALSE),COUNTIF(缓考名单!$A$2:$A$49,$F513&amp;"")&gt;0,COUNTIF(缓考名单!$B$2:$B$49,#REF!)&gt;0,IFERROR(VLOOKUP($F513&amp;"",学年成绩!$A$2:$B$462,2,FALSE)&lt;&gt;"100%",FALSE)),"是","")</f>
        <v/>
      </c>
      <c r="O513" s="5" t="s">
        <v>149</v>
      </c>
      <c r="P513" s="8" t="s">
        <v>277</v>
      </c>
    </row>
    <row r="514" ht="35" customHeight="1" spans="1:16">
      <c r="A514" s="7">
        <v>111</v>
      </c>
      <c r="B514" s="7">
        <v>2025</v>
      </c>
      <c r="C514" s="3" t="s">
        <v>16</v>
      </c>
      <c r="D514" s="3" t="s">
        <v>62</v>
      </c>
      <c r="E514" s="3" t="s">
        <v>63</v>
      </c>
      <c r="F514" s="11" t="s">
        <v>278</v>
      </c>
      <c r="G514" s="3" t="s">
        <v>19</v>
      </c>
      <c r="H514" s="7">
        <v>4.27</v>
      </c>
      <c r="I514" s="7">
        <v>9</v>
      </c>
      <c r="J514" s="7">
        <v>79.58</v>
      </c>
      <c r="K514" s="7">
        <f t="shared" si="9"/>
        <v>111</v>
      </c>
      <c r="L514" s="7">
        <v>13</v>
      </c>
      <c r="M514" s="7" t="str">
        <f>IF(COUNTIF(体测成绩!$A$2:$A$530,$F514&amp;"")=0,"",IF(VLOOKUP($F514&amp;"",体测成绩!$A$2:$B$530,2,FALSE)="免测",80,VLOOKUP($F514&amp;"",体测成绩!$A$2:$B$530,2,FALSE)))</f>
        <v>91.5</v>
      </c>
      <c r="N514" s="7" t="str">
        <f>IF(OR(IFERROR(VALUE(M514)&lt;80,FALSE),COUNTIF(缓考名单!$A$2:$A$49,$F514&amp;"")&gt;0,COUNTIF(缓考名单!$B$2:$B$49,#REF!)&gt;0,IFERROR(VLOOKUP($F514&amp;"",学年成绩!$A$2:$B$462,2,FALSE)&lt;&gt;"100%",FALSE)),"是","")</f>
        <v/>
      </c>
      <c r="O514" s="5" t="s">
        <v>149</v>
      </c>
      <c r="P514" s="8" t="s">
        <v>279</v>
      </c>
    </row>
    <row r="515" ht="35" customHeight="1" spans="1:16">
      <c r="A515" s="7">
        <v>112</v>
      </c>
      <c r="B515" s="7">
        <v>2025</v>
      </c>
      <c r="C515" s="3" t="s">
        <v>16</v>
      </c>
      <c r="D515" s="3" t="s">
        <v>31</v>
      </c>
      <c r="E515" s="3" t="s">
        <v>32</v>
      </c>
      <c r="F515" s="11" t="s">
        <v>280</v>
      </c>
      <c r="G515" s="3" t="s">
        <v>20</v>
      </c>
      <c r="H515" s="7">
        <v>4.05</v>
      </c>
      <c r="I515" s="7">
        <v>7</v>
      </c>
      <c r="J515" s="7">
        <v>79.57</v>
      </c>
      <c r="K515" s="7">
        <f t="shared" si="9"/>
        <v>112</v>
      </c>
      <c r="L515" s="7">
        <v>7</v>
      </c>
      <c r="M515" s="7" t="str">
        <f>IF(COUNTIF(体测成绩!$A$2:$A$530,$F515&amp;"")=0,"",IF(VLOOKUP($F515&amp;"",体测成绩!$A$2:$B$530,2,FALSE)="免测",80,VLOOKUP($F515&amp;"",体测成绩!$A$2:$B$530,2,FALSE)))</f>
        <v>83.2</v>
      </c>
      <c r="N515" s="7" t="str">
        <f>IF(OR(IFERROR(VALUE(M515)&lt;80,FALSE),COUNTIF(缓考名单!$A$2:$A$49,$F515&amp;"")&gt;0,COUNTIF(缓考名单!$B$2:$B$49,#REF!)&gt;0,IFERROR(VLOOKUP($F515&amp;"",学年成绩!$A$2:$B$462,2,FALSE)&lt;&gt;"100%",FALSE)),"是","")</f>
        <v/>
      </c>
      <c r="O515" s="5" t="s">
        <v>149</v>
      </c>
      <c r="P515" s="8" t="s">
        <v>281</v>
      </c>
    </row>
    <row r="516" ht="35" customHeight="1" spans="1:16">
      <c r="A516" s="7">
        <f>ROW(A113)</f>
        <v>113</v>
      </c>
      <c r="B516" s="7">
        <v>2025</v>
      </c>
      <c r="C516" s="3" t="s">
        <v>16</v>
      </c>
      <c r="D516" s="3" t="s">
        <v>31</v>
      </c>
      <c r="E516" s="3" t="s">
        <v>32</v>
      </c>
      <c r="F516" s="11" t="s">
        <v>282</v>
      </c>
      <c r="G516" s="3" t="s">
        <v>20</v>
      </c>
      <c r="H516" s="7">
        <v>4.01</v>
      </c>
      <c r="I516" s="7">
        <v>9</v>
      </c>
      <c r="J516" s="7">
        <v>79.49</v>
      </c>
      <c r="K516" s="7">
        <f t="shared" si="9"/>
        <v>113</v>
      </c>
      <c r="L516" s="7">
        <v>8</v>
      </c>
      <c r="M516" s="7" t="str">
        <f>IF(COUNTIF(体测成绩!$A$2:$A$530,$F516&amp;"")=0,"",IF(VLOOKUP($F516&amp;"",体测成绩!$A$2:$B$530,2,FALSE)="免测",80,VLOOKUP($F516&amp;"",体测成绩!$A$2:$B$530,2,FALSE)))</f>
        <v>83.1</v>
      </c>
      <c r="N516" s="7" t="str">
        <f>IF(OR(IFERROR(VALUE(M516)&lt;80,FALSE),COUNTIF(缓考名单!$A$2:$A$49,$F516&amp;"")&gt;0,COUNTIF(缓考名单!$B$2:$B$49,#REF!)&gt;0,IFERROR(VLOOKUP($F516&amp;"",学年成绩!$A$2:$B$462,2,FALSE)&lt;&gt;"100%",FALSE)),"是","")</f>
        <v/>
      </c>
      <c r="O516" s="5" t="s">
        <v>149</v>
      </c>
      <c r="P516" s="8" t="s">
        <v>283</v>
      </c>
    </row>
    <row r="517" ht="35" customHeight="1" spans="1:16">
      <c r="A517" s="7">
        <v>114</v>
      </c>
      <c r="B517" s="7">
        <v>2025</v>
      </c>
      <c r="C517" s="3" t="s">
        <v>16</v>
      </c>
      <c r="D517" s="3" t="s">
        <v>26</v>
      </c>
      <c r="E517" s="3" t="s">
        <v>54</v>
      </c>
      <c r="F517" s="11" t="s">
        <v>284</v>
      </c>
      <c r="G517" s="3" t="s">
        <v>20</v>
      </c>
      <c r="H517" s="7">
        <v>4.31</v>
      </c>
      <c r="I517" s="7">
        <v>11</v>
      </c>
      <c r="J517" s="7">
        <v>79.15</v>
      </c>
      <c r="K517" s="7">
        <f t="shared" si="9"/>
        <v>114</v>
      </c>
      <c r="L517" s="7">
        <v>17</v>
      </c>
      <c r="M517" s="7">
        <v>79.1</v>
      </c>
      <c r="N517" s="7" t="str">
        <f>IF(OR(IFERROR(VALUE(M517)&lt;80,FALSE),COUNTIF(缓考名单!$A$2:$A$49,$F517&amp;"")&gt;0,COUNTIF(缓考名单!$B$2:$B$49,#REF!)&gt;0,IFERROR(VLOOKUP($F517&amp;"",学年成绩!$A$2:$B$462,2,FALSE)&lt;&gt;"100%",FALSE)),"是","")</f>
        <v>是</v>
      </c>
      <c r="O517" s="7"/>
      <c r="P517" s="8" t="s">
        <v>285</v>
      </c>
    </row>
    <row r="518" ht="35" customHeight="1" spans="1:16">
      <c r="A518" s="7">
        <f>ROW(A115)</f>
        <v>115</v>
      </c>
      <c r="B518" s="7">
        <v>2025</v>
      </c>
      <c r="C518" s="3" t="s">
        <v>16</v>
      </c>
      <c r="D518" s="3" t="s">
        <v>73</v>
      </c>
      <c r="E518" s="3" t="s">
        <v>175</v>
      </c>
      <c r="F518" s="11" t="s">
        <v>286</v>
      </c>
      <c r="G518" s="3" t="s">
        <v>19</v>
      </c>
      <c r="H518" s="7">
        <v>3.6</v>
      </c>
      <c r="I518" s="7">
        <v>52</v>
      </c>
      <c r="J518" s="7">
        <v>79.02</v>
      </c>
      <c r="K518" s="7">
        <f t="shared" si="9"/>
        <v>115</v>
      </c>
      <c r="L518" s="7">
        <v>12</v>
      </c>
      <c r="M518" s="7" t="str">
        <f>IF(COUNTIF(体测成绩!$A$2:$A$530,$F518&amp;"")=0,"",IF(VLOOKUP($F518&amp;"",体测成绩!$A$2:$B$530,2,FALSE)="免测",80,VLOOKUP($F518&amp;"",体测成绩!$A$2:$B$530,2,FALSE)))</f>
        <v>80.0</v>
      </c>
      <c r="N518" s="7" t="str">
        <f>IF(OR(IFERROR(VALUE(M518)&lt;80,FALSE),COUNTIF(缓考名单!$A$2:$A$49,$F518&amp;"")&gt;0,COUNTIF(缓考名单!$B$2:$B$49,#REF!)&gt;0,IFERROR(VLOOKUP($F518&amp;"",学年成绩!$A$2:$B$462,2,FALSE)&lt;&gt;"100%",FALSE)),"是","")</f>
        <v>是</v>
      </c>
      <c r="O518" s="7"/>
      <c r="P518" s="8" t="s">
        <v>287</v>
      </c>
    </row>
    <row r="519" ht="35" customHeight="1" spans="1:16">
      <c r="A519" s="7">
        <f>ROW(A116)</f>
        <v>116</v>
      </c>
      <c r="B519" s="7">
        <v>2025</v>
      </c>
      <c r="C519" s="3" t="s">
        <v>16</v>
      </c>
      <c r="D519" s="3" t="s">
        <v>73</v>
      </c>
      <c r="E519" s="3" t="s">
        <v>175</v>
      </c>
      <c r="F519" s="11" t="s">
        <v>288</v>
      </c>
      <c r="G519" s="3" t="s">
        <v>19</v>
      </c>
      <c r="H519" s="7">
        <v>3.86</v>
      </c>
      <c r="I519" s="7">
        <v>36</v>
      </c>
      <c r="J519" s="7">
        <v>78.97</v>
      </c>
      <c r="K519" s="7">
        <f t="shared" si="9"/>
        <v>116</v>
      </c>
      <c r="L519" s="7">
        <v>14</v>
      </c>
      <c r="M519" s="7" t="str">
        <f>IF(COUNTIF(体测成绩!$A$2:$A$530,$F519&amp;"")=0,"",IF(VLOOKUP($F519&amp;"",体测成绩!$A$2:$B$530,2,FALSE)="免测",80,VLOOKUP($F519&amp;"",体测成绩!$A$2:$B$530,2,FALSE)))</f>
        <v>84.4</v>
      </c>
      <c r="N519" s="7" t="str">
        <f>IF(OR(IFERROR(VALUE(M519)&lt;80,FALSE),COUNTIF(缓考名单!$A$2:$A$49,$F519&amp;"")&gt;0,COUNTIF(缓考名单!$B$2:$B$49,#REF!)&gt;0,IFERROR(VLOOKUP($F519&amp;"",学年成绩!$A$2:$B$462,2,FALSE)&lt;&gt;"100%",FALSE)),"是","")</f>
        <v/>
      </c>
      <c r="O519" s="5" t="s">
        <v>149</v>
      </c>
      <c r="P519" s="8" t="s">
        <v>289</v>
      </c>
    </row>
    <row r="520" ht="35" customHeight="1" spans="1:16">
      <c r="A520" s="7">
        <f>ROW(A117)</f>
        <v>117</v>
      </c>
      <c r="B520" s="7">
        <v>2025</v>
      </c>
      <c r="C520" s="3" t="s">
        <v>16</v>
      </c>
      <c r="D520" s="3" t="s">
        <v>73</v>
      </c>
      <c r="E520" s="3" t="s">
        <v>74</v>
      </c>
      <c r="F520" s="11" t="s">
        <v>290</v>
      </c>
      <c r="G520" s="3" t="s">
        <v>20</v>
      </c>
      <c r="H520" s="7">
        <v>3.99</v>
      </c>
      <c r="I520" s="7">
        <v>26</v>
      </c>
      <c r="J520" s="7">
        <v>78.77</v>
      </c>
      <c r="K520" s="7">
        <f t="shared" si="9"/>
        <v>117</v>
      </c>
      <c r="L520" s="7">
        <v>15</v>
      </c>
      <c r="M520" s="7" t="str">
        <f>IF(COUNTIF(体测成绩!$A$2:$A$530,$F520&amp;"")=0,"",IF(VLOOKUP($F520&amp;"",体测成绩!$A$2:$B$530,2,FALSE)="免测",80,VLOOKUP($F520&amp;"",体测成绩!$A$2:$B$530,2,FALSE)))</f>
        <v>73.7</v>
      </c>
      <c r="N520" s="7" t="str">
        <f>IF(OR(IFERROR(VALUE(M520)&lt;80,FALSE),COUNTIF(缓考名单!$A$2:$A$49,$F520&amp;"")&gt;0,COUNTIF(缓考名单!$B$2:$B$49,#REF!)&gt;0,IFERROR(VLOOKUP($F520&amp;"",学年成绩!$A$2:$B$462,2,FALSE)&lt;&gt;"100%",FALSE)),"是","")</f>
        <v>是</v>
      </c>
      <c r="O520" s="7"/>
      <c r="P520" s="8" t="s">
        <v>291</v>
      </c>
    </row>
    <row r="521" ht="35" customHeight="1" spans="1:16">
      <c r="A521" s="7">
        <v>118</v>
      </c>
      <c r="B521" s="7">
        <v>2025</v>
      </c>
      <c r="C521" s="3" t="s">
        <v>16</v>
      </c>
      <c r="D521" s="3" t="s">
        <v>31</v>
      </c>
      <c r="E521" s="3" t="s">
        <v>32</v>
      </c>
      <c r="F521" s="11" t="s">
        <v>292</v>
      </c>
      <c r="G521" s="3" t="s">
        <v>19</v>
      </c>
      <c r="H521" s="7">
        <v>4.58</v>
      </c>
      <c r="I521" s="7">
        <v>1</v>
      </c>
      <c r="J521" s="7">
        <v>78.76</v>
      </c>
      <c r="K521" s="7">
        <f t="shared" si="9"/>
        <v>118</v>
      </c>
      <c r="L521" s="7">
        <v>9</v>
      </c>
      <c r="M521" s="7">
        <v>70.5</v>
      </c>
      <c r="N521" s="7" t="str">
        <f>IF(OR(IFERROR(VALUE(M521)&lt;80,FALSE),COUNTIF(缓考名单!$A$2:$A$49,$F521&amp;"")&gt;0,COUNTIF(缓考名单!$B$2:$B$49,#REF!)&gt;0,IFERROR(VLOOKUP($F521&amp;"",学年成绩!$A$2:$B$462,2,FALSE)&lt;&gt;"100%",FALSE)),"是","")</f>
        <v>是</v>
      </c>
      <c r="O521" s="7"/>
      <c r="P521" s="8" t="s">
        <v>293</v>
      </c>
    </row>
    <row r="522" ht="35" customHeight="1" spans="1:16">
      <c r="A522" s="7">
        <v>119</v>
      </c>
      <c r="B522" s="7">
        <v>2025</v>
      </c>
      <c r="C522" s="3" t="s">
        <v>16</v>
      </c>
      <c r="D522" s="3" t="s">
        <v>46</v>
      </c>
      <c r="E522" s="3" t="s">
        <v>94</v>
      </c>
      <c r="F522" s="11" t="s">
        <v>294</v>
      </c>
      <c r="G522" s="3" t="s">
        <v>19</v>
      </c>
      <c r="H522" s="7">
        <v>4.23</v>
      </c>
      <c r="I522" s="7">
        <v>20</v>
      </c>
      <c r="J522" s="7">
        <v>78.69</v>
      </c>
      <c r="K522" s="7">
        <f t="shared" si="9"/>
        <v>119</v>
      </c>
      <c r="L522" s="7">
        <v>25</v>
      </c>
      <c r="M522" s="7">
        <v>76.9</v>
      </c>
      <c r="N522" s="7" t="str">
        <f>IF(OR(IFERROR(VALUE(M522)&lt;80,FALSE),COUNTIF(缓考名单!$A$2:$A$49,$F522&amp;"")&gt;0,COUNTIF(缓考名单!$B$2:$B$49,#REF!)&gt;0,IFERROR(VLOOKUP($F522&amp;"",学年成绩!$A$2:$B$462,2,FALSE)&lt;&gt;"100%",FALSE)),"是","")</f>
        <v>是</v>
      </c>
      <c r="O522" s="7"/>
      <c r="P522" s="8" t="s">
        <v>295</v>
      </c>
    </row>
    <row r="523" ht="35" customHeight="1" spans="1:16">
      <c r="A523" s="7">
        <f>ROW(A120)</f>
        <v>120</v>
      </c>
      <c r="B523" s="7">
        <v>2025</v>
      </c>
      <c r="C523" s="3" t="s">
        <v>16</v>
      </c>
      <c r="D523" s="3" t="s">
        <v>26</v>
      </c>
      <c r="E523" s="3" t="s">
        <v>54</v>
      </c>
      <c r="F523" s="11" t="s">
        <v>296</v>
      </c>
      <c r="G523" s="3" t="s">
        <v>20</v>
      </c>
      <c r="H523" s="7">
        <v>3.87</v>
      </c>
      <c r="I523" s="7">
        <v>38</v>
      </c>
      <c r="J523" s="7">
        <v>78.67</v>
      </c>
      <c r="K523" s="7">
        <f t="shared" si="9"/>
        <v>120</v>
      </c>
      <c r="L523" s="7">
        <v>18</v>
      </c>
      <c r="M523" s="7" t="str">
        <f>IF(COUNTIF(体测成绩!$A$2:$A$530,$F523&amp;"")=0,"",IF(VLOOKUP($F523&amp;"",体测成绩!$A$2:$B$530,2,FALSE)="免测",80,VLOOKUP($F523&amp;"",体测成绩!$A$2:$B$530,2,FALSE)))</f>
        <v>79.2</v>
      </c>
      <c r="N523" s="7" t="str">
        <f>IF(OR(IFERROR(VALUE(M523)&lt;80,FALSE),COUNTIF(缓考名单!$A$2:$A$49,$F523&amp;"")&gt;0,COUNTIF(缓考名单!$B$2:$B$49,#REF!)&gt;0,IFERROR(VLOOKUP($F523&amp;"",学年成绩!$A$2:$B$462,2,FALSE)&lt;&gt;"100%",FALSE)),"是","")</f>
        <v>是</v>
      </c>
      <c r="O523" s="7"/>
      <c r="P523" s="8" t="s">
        <v>297</v>
      </c>
    </row>
    <row r="524" ht="35" customHeight="1" spans="1:16">
      <c r="A524" s="7">
        <f>ROW(A121)</f>
        <v>121</v>
      </c>
      <c r="B524" s="7">
        <v>2025</v>
      </c>
      <c r="C524" s="3" t="s">
        <v>16</v>
      </c>
      <c r="D524" s="3" t="s">
        <v>73</v>
      </c>
      <c r="E524" s="3" t="s">
        <v>74</v>
      </c>
      <c r="F524" s="11" t="s">
        <v>298</v>
      </c>
      <c r="G524" s="3" t="s">
        <v>19</v>
      </c>
      <c r="H524" s="7">
        <v>4.01</v>
      </c>
      <c r="I524" s="7">
        <v>25</v>
      </c>
      <c r="J524" s="7">
        <v>78.65</v>
      </c>
      <c r="K524" s="7">
        <f t="shared" si="9"/>
        <v>121</v>
      </c>
      <c r="L524" s="7">
        <v>16</v>
      </c>
      <c r="M524" s="7" t="str">
        <f>IF(COUNTIF(体测成绩!$A$2:$A$530,$F524&amp;"")=0,"",IF(VLOOKUP($F524&amp;"",体测成绩!$A$2:$B$530,2,FALSE)="免测",80,VLOOKUP($F524&amp;"",体测成绩!$A$2:$B$530,2,FALSE)))</f>
        <v>80.2</v>
      </c>
      <c r="N524" s="7" t="str">
        <f>IF(OR(IFERROR(VALUE(M524)&lt;80,FALSE),COUNTIF(缓考名单!$A$2:$A$49,$F524&amp;"")&gt;0,COUNTIF(缓考名单!$B$2:$B$49,#REF!)&gt;0,IFERROR(VLOOKUP($F524&amp;"",学年成绩!$A$2:$B$462,2,FALSE)&lt;&gt;"100%",FALSE)),"是","")</f>
        <v/>
      </c>
      <c r="O524" s="5" t="s">
        <v>149</v>
      </c>
      <c r="P524" s="8" t="s">
        <v>299</v>
      </c>
    </row>
    <row r="525" ht="35" customHeight="1" spans="1:16">
      <c r="A525" s="7">
        <v>122</v>
      </c>
      <c r="B525" s="7">
        <v>2025</v>
      </c>
      <c r="C525" s="3" t="s">
        <v>16</v>
      </c>
      <c r="D525" s="3" t="s">
        <v>73</v>
      </c>
      <c r="E525" s="3" t="s">
        <v>74</v>
      </c>
      <c r="F525" s="11" t="s">
        <v>300</v>
      </c>
      <c r="G525" s="3" t="s">
        <v>19</v>
      </c>
      <c r="H525" s="7">
        <v>4.21</v>
      </c>
      <c r="I525" s="7">
        <v>13</v>
      </c>
      <c r="J525" s="7">
        <v>78.64</v>
      </c>
      <c r="K525" s="7">
        <f t="shared" si="9"/>
        <v>122</v>
      </c>
      <c r="L525" s="7">
        <v>17</v>
      </c>
      <c r="M525" s="7" t="str">
        <f>IF(COUNTIF(体测成绩!$A$2:$A$530,$F525&amp;"")=0,"",IF(VLOOKUP($F525&amp;"",体测成绩!$A$2:$B$530,2,FALSE)="免测",80,VLOOKUP($F525&amp;"",体测成绩!$A$2:$B$530,2,FALSE)))</f>
        <v>73.9</v>
      </c>
      <c r="N525" s="7" t="str">
        <f>IF(OR(IFERROR(VALUE(M525)&lt;80,FALSE),COUNTIF(缓考名单!$A$2:$A$49,$F525&amp;"")&gt;0,COUNTIF(缓考名单!$B$2:$B$49,#REF!)&gt;0,IFERROR(VLOOKUP($F525&amp;"",学年成绩!$A$2:$B$462,2,FALSE)&lt;&gt;"100%",FALSE)),"是","")</f>
        <v>是</v>
      </c>
      <c r="O525" s="7"/>
      <c r="P525" s="8" t="s">
        <v>301</v>
      </c>
    </row>
    <row r="526" ht="35" customHeight="1" spans="1:16">
      <c r="A526" s="7">
        <v>123</v>
      </c>
      <c r="B526" s="7">
        <v>2025</v>
      </c>
      <c r="C526" s="3" t="s">
        <v>16</v>
      </c>
      <c r="D526" s="3" t="s">
        <v>73</v>
      </c>
      <c r="E526" s="3" t="s">
        <v>74</v>
      </c>
      <c r="F526" s="11" t="s">
        <v>302</v>
      </c>
      <c r="G526" s="3" t="s">
        <v>19</v>
      </c>
      <c r="H526" s="7">
        <v>4.22</v>
      </c>
      <c r="I526" s="7">
        <v>9</v>
      </c>
      <c r="J526" s="7">
        <v>78.58</v>
      </c>
      <c r="K526" s="7">
        <f t="shared" si="9"/>
        <v>123</v>
      </c>
      <c r="L526" s="7">
        <v>13</v>
      </c>
      <c r="M526" s="7">
        <v>79.8</v>
      </c>
      <c r="N526" s="7" t="str">
        <f>IF(OR(IFERROR(VALUE(M526)&lt;80,FALSE),COUNTIF(缓考名单!$A$2:$A$49,$F526&amp;"")&gt;0,COUNTIF(缓考名单!$B$2:$B$49,#REF!)&gt;0,IFERROR(VLOOKUP($F526&amp;"",学年成绩!$A$2:$B$462,2,FALSE)&lt;&gt;"100%",FALSE)),"是","")</f>
        <v>是</v>
      </c>
      <c r="O526" s="7"/>
      <c r="P526" s="8" t="s">
        <v>303</v>
      </c>
    </row>
    <row r="527" ht="35" customHeight="1" spans="1:16">
      <c r="A527" s="7">
        <v>124</v>
      </c>
      <c r="B527" s="7">
        <v>2025</v>
      </c>
      <c r="C527" s="3" t="s">
        <v>16</v>
      </c>
      <c r="D527" s="3" t="s">
        <v>99</v>
      </c>
      <c r="E527" s="3" t="s">
        <v>100</v>
      </c>
      <c r="F527" s="11" t="s">
        <v>304</v>
      </c>
      <c r="G527" s="3" t="s">
        <v>19</v>
      </c>
      <c r="H527" s="7">
        <v>4.24</v>
      </c>
      <c r="I527" s="7">
        <v>12</v>
      </c>
      <c r="J527" s="7">
        <v>78.48</v>
      </c>
      <c r="K527" s="7">
        <f t="shared" si="9"/>
        <v>124</v>
      </c>
      <c r="L527" s="7">
        <v>13</v>
      </c>
      <c r="M527" s="7">
        <v>87.3</v>
      </c>
      <c r="N527" s="7" t="str">
        <f>IF(OR(IFERROR(VALUE(M527)&lt;80,FALSE),COUNTIF(缓考名单!$A$2:$A$49,$F527&amp;"")&gt;0,COUNTIF(缓考名单!$B$2:$B$49,#REF!)&gt;0,IFERROR(VLOOKUP($F527&amp;"",学年成绩!$A$2:$B$462,2,FALSE)&lt;&gt;"100%",FALSE)),"是","")</f>
        <v/>
      </c>
      <c r="O527" s="5" t="s">
        <v>149</v>
      </c>
      <c r="P527" s="8" t="s">
        <v>305</v>
      </c>
    </row>
    <row r="528" ht="35" customHeight="1" spans="1:16">
      <c r="A528" s="7">
        <v>125</v>
      </c>
      <c r="B528" s="7">
        <v>2025</v>
      </c>
      <c r="C528" s="3" t="s">
        <v>16</v>
      </c>
      <c r="D528" s="3" t="s">
        <v>99</v>
      </c>
      <c r="E528" s="3" t="s">
        <v>100</v>
      </c>
      <c r="F528" s="11" t="s">
        <v>306</v>
      </c>
      <c r="G528" s="3" t="s">
        <v>20</v>
      </c>
      <c r="H528" s="7">
        <v>4.26</v>
      </c>
      <c r="I528" s="7">
        <v>9</v>
      </c>
      <c r="J528" s="7">
        <v>78.38</v>
      </c>
      <c r="K528" s="7">
        <f t="shared" si="9"/>
        <v>125</v>
      </c>
      <c r="L528" s="7">
        <v>14</v>
      </c>
      <c r="M528" s="7">
        <v>61.7</v>
      </c>
      <c r="N528" s="7" t="str">
        <f>IF(OR(IFERROR(VALUE(M528)&lt;80,FALSE),COUNTIF(缓考名单!$A$2:$A$49,$F528&amp;"")&gt;0,COUNTIF(缓考名单!$B$2:$B$49,#REF!)&gt;0,IFERROR(VLOOKUP($F528&amp;"",学年成绩!$A$2:$B$462,2,FALSE)&lt;&gt;"100%",FALSE)),"是","")</f>
        <v>是</v>
      </c>
      <c r="O528" s="7"/>
      <c r="P528" s="8" t="s">
        <v>307</v>
      </c>
    </row>
    <row r="529" ht="35" customHeight="1" spans="1:16">
      <c r="A529" s="7">
        <f t="shared" ref="A529:A536" si="10">ROW(A126)</f>
        <v>126</v>
      </c>
      <c r="B529" s="7">
        <v>2025</v>
      </c>
      <c r="C529" s="3" t="s">
        <v>16</v>
      </c>
      <c r="D529" s="3" t="s">
        <v>73</v>
      </c>
      <c r="E529" s="3" t="s">
        <v>74</v>
      </c>
      <c r="F529" s="11" t="s">
        <v>308</v>
      </c>
      <c r="G529" s="3" t="s">
        <v>19</v>
      </c>
      <c r="H529" s="7">
        <v>4.04</v>
      </c>
      <c r="I529" s="7">
        <v>23</v>
      </c>
      <c r="J529" s="7">
        <v>78.22</v>
      </c>
      <c r="K529" s="7">
        <f t="shared" si="9"/>
        <v>126</v>
      </c>
      <c r="L529" s="7">
        <v>18</v>
      </c>
      <c r="M529" s="7" t="str">
        <f>IF(COUNTIF(体测成绩!$A$2:$A$530,$F529&amp;"")=0,"",IF(VLOOKUP($F529&amp;"",体测成绩!$A$2:$B$530,2,FALSE)="免测",80,VLOOKUP($F529&amp;"",体测成绩!$A$2:$B$530,2,FALSE)))</f>
        <v>91.2</v>
      </c>
      <c r="N529" s="7" t="str">
        <f>IF(OR(IFERROR(VALUE(M529)&lt;80,FALSE),COUNTIF(缓考名单!$A$2:$A$49,$F529&amp;"")&gt;0,COUNTIF(缓考名单!$B$2:$B$49,#REF!)&gt;0,IFERROR(VLOOKUP($F529&amp;"",学年成绩!$A$2:$B$462,2,FALSE)&lt;&gt;"100%",FALSE)),"是","")</f>
        <v/>
      </c>
      <c r="O529" s="5" t="s">
        <v>149</v>
      </c>
      <c r="P529" s="8" t="s">
        <v>309</v>
      </c>
    </row>
    <row r="530" ht="35" customHeight="1" spans="1:16">
      <c r="A530" s="7">
        <f t="shared" si="10"/>
        <v>127</v>
      </c>
      <c r="B530" s="7">
        <v>2025</v>
      </c>
      <c r="C530" s="3" t="s">
        <v>16</v>
      </c>
      <c r="D530" s="3" t="s">
        <v>99</v>
      </c>
      <c r="E530" s="3" t="s">
        <v>119</v>
      </c>
      <c r="F530" s="11" t="s">
        <v>310</v>
      </c>
      <c r="G530" s="3" t="s">
        <v>19</v>
      </c>
      <c r="H530" s="7">
        <v>4.09</v>
      </c>
      <c r="I530" s="7">
        <v>18</v>
      </c>
      <c r="J530" s="7">
        <v>78.19</v>
      </c>
      <c r="K530" s="7">
        <f t="shared" si="9"/>
        <v>127</v>
      </c>
      <c r="L530" s="7">
        <v>15</v>
      </c>
      <c r="M530" s="7" t="str">
        <f>IF(COUNTIF(体测成绩!$A$2:$A$530,$F530&amp;"")=0,"",IF(VLOOKUP($F530&amp;"",体测成绩!$A$2:$B$530,2,FALSE)="免测",80,VLOOKUP($F530&amp;"",体测成绩!$A$2:$B$530,2,FALSE)))</f>
        <v>82.7</v>
      </c>
      <c r="N530" s="7" t="str">
        <f>IF(OR(IFERROR(VALUE(M530)&lt;80,FALSE),COUNTIF(缓考名单!$A$2:$A$49,$F530&amp;"")&gt;0,COUNTIF(缓考名单!$B$2:$B$49,#REF!)&gt;0,IFERROR(VLOOKUP($F530&amp;"",学年成绩!$A$2:$B$462,2,FALSE)&lt;&gt;"100%",FALSE)),"是","")</f>
        <v/>
      </c>
      <c r="O530" s="5" t="s">
        <v>149</v>
      </c>
      <c r="P530" s="8" t="s">
        <v>311</v>
      </c>
    </row>
    <row r="531" ht="35" customHeight="1" spans="1:16">
      <c r="A531" s="7">
        <f t="shared" si="10"/>
        <v>128</v>
      </c>
      <c r="B531" s="7">
        <v>2025</v>
      </c>
      <c r="C531" s="3" t="s">
        <v>16</v>
      </c>
      <c r="D531" s="3" t="s">
        <v>73</v>
      </c>
      <c r="E531" s="3" t="s">
        <v>175</v>
      </c>
      <c r="F531" s="11" t="s">
        <v>312</v>
      </c>
      <c r="G531" s="3" t="s">
        <v>20</v>
      </c>
      <c r="H531" s="7">
        <v>4.09</v>
      </c>
      <c r="I531" s="7">
        <v>18</v>
      </c>
      <c r="J531" s="7">
        <v>78.18</v>
      </c>
      <c r="K531" s="7">
        <f t="shared" si="9"/>
        <v>128</v>
      </c>
      <c r="L531" s="7">
        <v>19</v>
      </c>
      <c r="M531" s="7">
        <v>81.7</v>
      </c>
      <c r="N531" s="7" t="str">
        <f>IF(OR(IFERROR(VALUE(M531)&lt;80,FALSE),COUNTIF(缓考名单!$A$2:$A$49,$F531&amp;"")&gt;0,COUNTIF(缓考名单!$B$2:$B$49,#REF!)&gt;0,IFERROR(VLOOKUP($F531&amp;"",学年成绩!$A$2:$B$462,2,FALSE)&lt;&gt;"100%",FALSE)),"是","")</f>
        <v/>
      </c>
      <c r="O531" s="5" t="s">
        <v>149</v>
      </c>
      <c r="P531" s="8" t="s">
        <v>313</v>
      </c>
    </row>
    <row r="532" ht="35" customHeight="1" spans="1:16">
      <c r="A532" s="7">
        <f t="shared" si="10"/>
        <v>129</v>
      </c>
      <c r="B532" s="7">
        <v>2025</v>
      </c>
      <c r="C532" s="3" t="s">
        <v>16</v>
      </c>
      <c r="D532" s="3" t="s">
        <v>46</v>
      </c>
      <c r="E532" s="3" t="s">
        <v>89</v>
      </c>
      <c r="F532" s="11" t="s">
        <v>314</v>
      </c>
      <c r="G532" s="3" t="s">
        <v>20</v>
      </c>
      <c r="H532" s="7">
        <v>3.99</v>
      </c>
      <c r="I532" s="7">
        <v>30</v>
      </c>
      <c r="J532" s="7">
        <v>78.15</v>
      </c>
      <c r="K532" s="7">
        <f t="shared" si="9"/>
        <v>129</v>
      </c>
      <c r="L532" s="7">
        <v>26</v>
      </c>
      <c r="M532" s="7" t="str">
        <f>IF(COUNTIF(体测成绩!$A$2:$A$530,$F532&amp;"")=0,"",IF(VLOOKUP($F532&amp;"",体测成绩!$A$2:$B$530,2,FALSE)="免测",80,VLOOKUP($F532&amp;"",体测成绩!$A$2:$B$530,2,FALSE)))</f>
        <v>89.8</v>
      </c>
      <c r="N532" s="7" t="str">
        <f>IF(OR(IFERROR(VALUE(M532)&lt;80,FALSE),COUNTIF(缓考名单!$A$2:$A$49,$F532&amp;"")&gt;0,COUNTIF(缓考名单!$B$2:$B$49,#REF!)&gt;0,IFERROR(VLOOKUP($F532&amp;"",学年成绩!$A$2:$B$462,2,FALSE)&lt;&gt;"100%",FALSE)),"是","")</f>
        <v/>
      </c>
      <c r="O532" s="5" t="s">
        <v>149</v>
      </c>
      <c r="P532" s="8" t="s">
        <v>315</v>
      </c>
    </row>
    <row r="533" ht="35" customHeight="1" spans="1:16">
      <c r="A533" s="7">
        <f t="shared" si="10"/>
        <v>130</v>
      </c>
      <c r="B533" s="7">
        <v>2025</v>
      </c>
      <c r="C533" s="3" t="s">
        <v>16</v>
      </c>
      <c r="D533" s="3" t="s">
        <v>73</v>
      </c>
      <c r="E533" s="3" t="s">
        <v>175</v>
      </c>
      <c r="F533" s="11" t="s">
        <v>316</v>
      </c>
      <c r="G533" s="3" t="s">
        <v>20</v>
      </c>
      <c r="H533" s="7">
        <v>4.08</v>
      </c>
      <c r="I533" s="7">
        <v>19</v>
      </c>
      <c r="J533" s="7">
        <v>78.12</v>
      </c>
      <c r="K533" s="7">
        <f t="shared" si="9"/>
        <v>130</v>
      </c>
      <c r="L533" s="7">
        <v>21</v>
      </c>
      <c r="M533" s="7" t="str">
        <f>IF(COUNTIF(体测成绩!$A$2:$A$530,$F533&amp;"")=0,"",IF(VLOOKUP($F533&amp;"",体测成绩!$A$2:$B$530,2,FALSE)="免测",80,VLOOKUP($F533&amp;"",体测成绩!$A$2:$B$530,2,FALSE)))</f>
        <v>88.0</v>
      </c>
      <c r="N533" s="7" t="str">
        <f>IF(OR(IFERROR(VALUE(M533)&lt;80,FALSE),COUNTIF(缓考名单!$A$2:$A$49,$F533&amp;"")&gt;0,COUNTIF(缓考名单!$B$2:$B$49,#REF!)&gt;0,IFERROR(VLOOKUP($F533&amp;"",学年成绩!$A$2:$B$462,2,FALSE)&lt;&gt;"100%",FALSE)),"是","")</f>
        <v/>
      </c>
      <c r="O533" s="5" t="s">
        <v>149</v>
      </c>
      <c r="P533" s="8" t="s">
        <v>317</v>
      </c>
    </row>
    <row r="534" ht="35" customHeight="1" spans="1:16">
      <c r="A534" s="7">
        <f t="shared" si="10"/>
        <v>131</v>
      </c>
      <c r="B534" s="7">
        <v>2025</v>
      </c>
      <c r="C534" s="3" t="s">
        <v>16</v>
      </c>
      <c r="D534" s="3" t="s">
        <v>62</v>
      </c>
      <c r="E534" s="3" t="s">
        <v>63</v>
      </c>
      <c r="F534" s="11" t="s">
        <v>318</v>
      </c>
      <c r="G534" s="3" t="s">
        <v>19</v>
      </c>
      <c r="H534" s="7">
        <v>4.13</v>
      </c>
      <c r="I534" s="7">
        <v>12</v>
      </c>
      <c r="J534" s="7">
        <v>78.09</v>
      </c>
      <c r="K534" s="7">
        <f t="shared" si="9"/>
        <v>131</v>
      </c>
      <c r="L534" s="7">
        <v>14</v>
      </c>
      <c r="M534" s="7" t="str">
        <f>IF(COUNTIF(体测成绩!$A$2:$A$530,$F534&amp;"")=0,"",IF(VLOOKUP($F534&amp;"",体测成绩!$A$2:$B$530,2,FALSE)="免测",80,VLOOKUP($F534&amp;"",体测成绩!$A$2:$B$530,2,FALSE)))</f>
        <v>85.6</v>
      </c>
      <c r="N534" s="7" t="str">
        <f>IF(OR(IFERROR(VALUE(M534)&lt;80,FALSE),COUNTIF(缓考名单!$A$2:$A$49,$F534&amp;"")&gt;0,COUNTIF(缓考名单!$B$2:$B$49,#REF!)&gt;0,IFERROR(VLOOKUP($F534&amp;"",学年成绩!$A$2:$B$462,2,FALSE)&lt;&gt;"100%",FALSE)),"是","")</f>
        <v/>
      </c>
      <c r="O534" s="5" t="s">
        <v>149</v>
      </c>
      <c r="P534" s="8" t="s">
        <v>319</v>
      </c>
    </row>
    <row r="535" ht="35" customHeight="1" spans="1:16">
      <c r="A535" s="7">
        <f t="shared" si="10"/>
        <v>132</v>
      </c>
      <c r="B535" s="7">
        <v>2025</v>
      </c>
      <c r="C535" s="3" t="s">
        <v>16</v>
      </c>
      <c r="D535" s="3" t="s">
        <v>26</v>
      </c>
      <c r="E535" s="3" t="s">
        <v>105</v>
      </c>
      <c r="F535" s="11" t="s">
        <v>320</v>
      </c>
      <c r="G535" s="3" t="s">
        <v>19</v>
      </c>
      <c r="H535" s="7">
        <v>3.88</v>
      </c>
      <c r="I535" s="7">
        <v>36</v>
      </c>
      <c r="J535" s="7">
        <v>77.95</v>
      </c>
      <c r="K535" s="7">
        <f t="shared" si="9"/>
        <v>132</v>
      </c>
      <c r="L535" s="7">
        <v>19</v>
      </c>
      <c r="M535" s="7" t="str">
        <f>IF(COUNTIF(体测成绩!$A$2:$A$530,$F535&amp;"")=0,"",IF(VLOOKUP($F535&amp;"",体测成绩!$A$2:$B$530,2,FALSE)="免测",80,VLOOKUP($F535&amp;"",体测成绩!$A$2:$B$530,2,FALSE)))</f>
        <v>76.4</v>
      </c>
      <c r="N535" s="7" t="str">
        <f>IF(OR(IFERROR(VALUE(M535)&lt;80,FALSE),COUNTIF(缓考名单!$A$2:$A$49,$F535&amp;"")&gt;0,COUNTIF(缓考名单!$B$2:$B$49,#REF!)&gt;0,IFERROR(VLOOKUP($F535&amp;"",学年成绩!$A$2:$B$462,2,FALSE)&lt;&gt;"100%",FALSE)),"是","")</f>
        <v>是</v>
      </c>
      <c r="O535" s="7"/>
      <c r="P535" s="8" t="s">
        <v>321</v>
      </c>
    </row>
    <row r="536" ht="35" customHeight="1" spans="1:16">
      <c r="A536" s="7">
        <f t="shared" si="10"/>
        <v>133</v>
      </c>
      <c r="B536" s="7">
        <v>2025</v>
      </c>
      <c r="C536" s="3" t="s">
        <v>16</v>
      </c>
      <c r="D536" s="3" t="s">
        <v>62</v>
      </c>
      <c r="E536" s="3" t="s">
        <v>63</v>
      </c>
      <c r="F536" s="11" t="s">
        <v>322</v>
      </c>
      <c r="G536" s="3" t="s">
        <v>20</v>
      </c>
      <c r="H536" s="7">
        <v>3.89</v>
      </c>
      <c r="I536" s="7">
        <v>18</v>
      </c>
      <c r="J536" s="7">
        <v>77.8</v>
      </c>
      <c r="K536" s="7">
        <f t="shared" si="9"/>
        <v>133</v>
      </c>
      <c r="L536" s="7">
        <v>15</v>
      </c>
      <c r="M536" s="7" t="str">
        <f>IF(COUNTIF(体测成绩!$A$2:$A$530,$F536&amp;"")=0,"",IF(VLOOKUP($F536&amp;"",体测成绩!$A$2:$B$530,2,FALSE)="免测",80,VLOOKUP($F536&amp;"",体测成绩!$A$2:$B$530,2,FALSE)))</f>
        <v>77.6</v>
      </c>
      <c r="N536" s="7" t="str">
        <f>IF(OR(IFERROR(VALUE(M536)&lt;80,FALSE),COUNTIF(缓考名单!$A$2:$A$49,$F536&amp;"")&gt;0,COUNTIF(缓考名单!$B$2:$B$49,#REF!)&gt;0,IFERROR(VLOOKUP($F536&amp;"",学年成绩!$A$2:$B$462,2,FALSE)&lt;&gt;"100%",FALSE)),"是","")</f>
        <v>是</v>
      </c>
      <c r="O536" s="7"/>
      <c r="P536" s="8" t="s">
        <v>323</v>
      </c>
    </row>
    <row r="537" ht="35" customHeight="1" spans="1:16">
      <c r="A537" s="7">
        <v>134</v>
      </c>
      <c r="B537" s="7">
        <v>2025</v>
      </c>
      <c r="C537" s="3" t="s">
        <v>16</v>
      </c>
      <c r="D537" s="3" t="s">
        <v>99</v>
      </c>
      <c r="E537" s="3" t="s">
        <v>100</v>
      </c>
      <c r="F537" s="11" t="s">
        <v>324</v>
      </c>
      <c r="G537" s="3" t="s">
        <v>19</v>
      </c>
      <c r="H537" s="7">
        <v>4.53</v>
      </c>
      <c r="I537" s="7">
        <v>1</v>
      </c>
      <c r="J537" s="7">
        <v>77.74</v>
      </c>
      <c r="K537" s="7">
        <f t="shared" si="9"/>
        <v>134</v>
      </c>
      <c r="L537" s="7">
        <v>16</v>
      </c>
      <c r="M537" s="7" t="str">
        <f>IF(COUNTIF(体测成绩!$A$2:$A$530,$F537&amp;"")=0,"",IF(VLOOKUP($F537&amp;"",体测成绩!$A$2:$B$530,2,FALSE)="免测",80,VLOOKUP($F537&amp;"",体测成绩!$A$2:$B$530,2,FALSE)))</f>
        <v>73.0</v>
      </c>
      <c r="N537" s="7" t="str">
        <f>IF(OR(IFERROR(VALUE(M537)&lt;80,FALSE),COUNTIF(缓考名单!$A$2:$A$49,$F537&amp;"")&gt;0,COUNTIF(缓考名单!$B$2:$B$49,#REF!)&gt;0,IFERROR(VLOOKUP($F537&amp;"",学年成绩!$A$2:$B$462,2,FALSE)&lt;&gt;"100%",FALSE)),"是","")</f>
        <v>是</v>
      </c>
      <c r="O537" s="7"/>
      <c r="P537" s="8" t="s">
        <v>325</v>
      </c>
    </row>
    <row r="538" ht="35" customHeight="1" spans="1:16">
      <c r="A538" s="7">
        <f>ROW(A135)</f>
        <v>135</v>
      </c>
      <c r="B538" s="7">
        <v>2025</v>
      </c>
      <c r="C538" s="3" t="s">
        <v>16</v>
      </c>
      <c r="D538" s="3" t="s">
        <v>26</v>
      </c>
      <c r="E538" s="3" t="s">
        <v>105</v>
      </c>
      <c r="F538" s="11" t="s">
        <v>326</v>
      </c>
      <c r="G538" s="3" t="s">
        <v>20</v>
      </c>
      <c r="H538" s="7">
        <v>3.82</v>
      </c>
      <c r="I538" s="7">
        <v>41</v>
      </c>
      <c r="J538" s="7">
        <v>77.72</v>
      </c>
      <c r="K538" s="7">
        <f t="shared" si="9"/>
        <v>135</v>
      </c>
      <c r="L538" s="7">
        <v>20</v>
      </c>
      <c r="M538" s="7" t="str">
        <f>IF(COUNTIF(体测成绩!$A$2:$A$530,$F538&amp;"")=0,"",IF(VLOOKUP($F538&amp;"",体测成绩!$A$2:$B$530,2,FALSE)="免测",80,VLOOKUP($F538&amp;"",体测成绩!$A$2:$B$530,2,FALSE)))</f>
        <v>85.7</v>
      </c>
      <c r="N538" s="7" t="str">
        <f>IF(OR(IFERROR(VALUE(M538)&lt;80,FALSE),COUNTIF(缓考名单!$A$2:$A$49,$F538&amp;"")&gt;0,COUNTIF(缓考名单!$B$2:$B$49,#REF!)&gt;0,IFERROR(VLOOKUP($F538&amp;"",学年成绩!$A$2:$B$462,2,FALSE)&lt;&gt;"100%",FALSE)),"是","")</f>
        <v/>
      </c>
      <c r="O538" s="5" t="s">
        <v>149</v>
      </c>
      <c r="P538" s="8" t="s">
        <v>327</v>
      </c>
    </row>
    <row r="539" ht="35" customHeight="1" spans="1:16">
      <c r="A539" s="7">
        <f>ROW(A136)</f>
        <v>136</v>
      </c>
      <c r="B539" s="7">
        <v>2025</v>
      </c>
      <c r="C539" s="3" t="s">
        <v>16</v>
      </c>
      <c r="D539" s="3" t="s">
        <v>31</v>
      </c>
      <c r="E539" s="3" t="s">
        <v>32</v>
      </c>
      <c r="F539" s="11" t="s">
        <v>328</v>
      </c>
      <c r="G539" s="3" t="s">
        <v>19</v>
      </c>
      <c r="H539" s="7">
        <v>3.76</v>
      </c>
      <c r="I539" s="7">
        <v>15</v>
      </c>
      <c r="J539" s="7">
        <v>77.71</v>
      </c>
      <c r="K539" s="7">
        <f t="shared" si="9"/>
        <v>136</v>
      </c>
      <c r="L539" s="7">
        <v>10</v>
      </c>
      <c r="M539" s="7" t="str">
        <f>IF(COUNTIF(体测成绩!$A$2:$A$530,$F539&amp;"")=0,"",IF(VLOOKUP($F539&amp;"",体测成绩!$A$2:$B$530,2,FALSE)="免测",80,VLOOKUP($F539&amp;"",体测成绩!$A$2:$B$530,2,FALSE)))</f>
        <v>88.4</v>
      </c>
      <c r="N539" s="7" t="str">
        <f>IF(OR(IFERROR(VALUE(M539)&lt;80,FALSE),COUNTIF(缓考名单!$A$2:$A$49,$F539&amp;"")&gt;0,COUNTIF(缓考名单!$B$2:$B$49,#REF!)&gt;0,IFERROR(VLOOKUP($F539&amp;"",学年成绩!$A$2:$B$462,2,FALSE)&lt;&gt;"100%",FALSE)),"是","")</f>
        <v/>
      </c>
      <c r="O539" s="5" t="s">
        <v>149</v>
      </c>
      <c r="P539" s="8" t="s">
        <v>329</v>
      </c>
    </row>
    <row r="540" ht="35" customHeight="1" spans="1:16">
      <c r="A540" s="7">
        <f>ROW(A137)</f>
        <v>137</v>
      </c>
      <c r="B540" s="7">
        <v>2025</v>
      </c>
      <c r="C540" s="3" t="s">
        <v>16</v>
      </c>
      <c r="D540" s="3" t="s">
        <v>46</v>
      </c>
      <c r="E540" s="3" t="s">
        <v>47</v>
      </c>
      <c r="F540" s="11" t="s">
        <v>330</v>
      </c>
      <c r="G540" s="3" t="s">
        <v>19</v>
      </c>
      <c r="H540" s="7">
        <v>3.89</v>
      </c>
      <c r="I540" s="7">
        <v>37</v>
      </c>
      <c r="J540" s="7">
        <v>77.63</v>
      </c>
      <c r="K540" s="7">
        <f t="shared" si="9"/>
        <v>137</v>
      </c>
      <c r="L540" s="7">
        <v>27</v>
      </c>
      <c r="M540" s="7" t="str">
        <f>IF(COUNTIF(体测成绩!$A$2:$A$530,$F540&amp;"")=0,"",IF(VLOOKUP($F540&amp;"",体测成绩!$A$2:$B$530,2,FALSE)="免测",80,VLOOKUP($F540&amp;"",体测成绩!$A$2:$B$530,2,FALSE)))</f>
        <v>82.1</v>
      </c>
      <c r="N540" s="7" t="str">
        <f>IF(OR(IFERROR(VALUE(M540)&lt;80,FALSE),COUNTIF(缓考名单!$A$2:$A$49,$F540&amp;"")&gt;0,COUNTIF(缓考名单!$B$2:$B$49,#REF!)&gt;0,IFERROR(VLOOKUP($F540&amp;"",学年成绩!$A$2:$B$462,2,FALSE)&lt;&gt;"100%",FALSE)),"是","")</f>
        <v/>
      </c>
      <c r="O540" s="5" t="s">
        <v>149</v>
      </c>
      <c r="P540" s="8" t="s">
        <v>331</v>
      </c>
    </row>
    <row r="541" ht="35" customHeight="1" spans="1:16">
      <c r="A541" s="7">
        <f>ROW(A138)</f>
        <v>138</v>
      </c>
      <c r="B541" s="7">
        <v>2025</v>
      </c>
      <c r="C541" s="3" t="s">
        <v>16</v>
      </c>
      <c r="D541" s="3" t="s">
        <v>99</v>
      </c>
      <c r="E541" s="3" t="s">
        <v>100</v>
      </c>
      <c r="F541" s="11" t="s">
        <v>332</v>
      </c>
      <c r="G541" s="3" t="s">
        <v>20</v>
      </c>
      <c r="H541" s="7">
        <v>3.92</v>
      </c>
      <c r="I541" s="7">
        <v>28</v>
      </c>
      <c r="J541" s="7">
        <v>77.56</v>
      </c>
      <c r="K541" s="7">
        <f t="shared" si="9"/>
        <v>138</v>
      </c>
      <c r="L541" s="7">
        <v>17</v>
      </c>
      <c r="M541" s="7" t="str">
        <f>IF(COUNTIF(体测成绩!$A$2:$A$530,$F541&amp;"")=0,"",IF(VLOOKUP($F541&amp;"",体测成绩!$A$2:$B$530,2,FALSE)="免测",80,VLOOKUP($F541&amp;"",体测成绩!$A$2:$B$530,2,FALSE)))</f>
        <v>82.3</v>
      </c>
      <c r="N541" s="7" t="str">
        <f>IF(OR(IFERROR(VALUE(M541)&lt;80,FALSE),COUNTIF(缓考名单!$A$2:$A$49,$F541&amp;"")&gt;0,COUNTIF(缓考名单!$B$2:$B$49,#REF!)&gt;0,IFERROR(VLOOKUP($F541&amp;"",学年成绩!$A$2:$B$462,2,FALSE)&lt;&gt;"100%",FALSE)),"是","")</f>
        <v/>
      </c>
      <c r="O541" s="5" t="s">
        <v>149</v>
      </c>
      <c r="P541" s="8" t="s">
        <v>333</v>
      </c>
    </row>
    <row r="542" ht="35" customHeight="1" spans="1:16">
      <c r="A542" s="7">
        <v>139</v>
      </c>
      <c r="B542" s="7">
        <v>2025</v>
      </c>
      <c r="C542" s="3" t="s">
        <v>16</v>
      </c>
      <c r="D542" s="3" t="s">
        <v>73</v>
      </c>
      <c r="E542" s="3" t="s">
        <v>175</v>
      </c>
      <c r="F542" s="11" t="s">
        <v>334</v>
      </c>
      <c r="G542" s="3" t="s">
        <v>19</v>
      </c>
      <c r="H542" s="7">
        <v>4.22</v>
      </c>
      <c r="I542" s="7">
        <v>10</v>
      </c>
      <c r="J542" s="7">
        <v>77.45</v>
      </c>
      <c r="K542" s="7">
        <f t="shared" si="9"/>
        <v>139</v>
      </c>
      <c r="L542" s="7">
        <v>20</v>
      </c>
      <c r="M542" s="7" t="str">
        <f>IF(COUNTIF(体测成绩!$A$2:$A$530,$F542&amp;"")=0,"",IF(VLOOKUP($F542&amp;"",体测成绩!$A$2:$B$530,2,FALSE)="免测",80,VLOOKUP($F542&amp;"",体测成绩!$A$2:$B$530,2,FALSE)))</f>
        <v>73.7</v>
      </c>
      <c r="N542" s="7" t="str">
        <f>IF(OR(IFERROR(VALUE(M542)&lt;80,FALSE),COUNTIF(缓考名单!$A$2:$A$49,$F542&amp;"")&gt;0,COUNTIF(缓考名单!$B$2:$B$49,#REF!)&gt;0,IFERROR(VLOOKUP($F542&amp;"",学年成绩!$A$2:$B$462,2,FALSE)&lt;&gt;"100%",FALSE)),"是","")</f>
        <v>是</v>
      </c>
      <c r="O542" s="7"/>
      <c r="P542" s="8" t="s">
        <v>335</v>
      </c>
    </row>
    <row r="543" ht="35" customHeight="1" spans="1:16">
      <c r="A543" s="7">
        <f>ROW(A140)</f>
        <v>140</v>
      </c>
      <c r="B543" s="7">
        <v>2025</v>
      </c>
      <c r="C543" s="3" t="s">
        <v>16</v>
      </c>
      <c r="D543" s="3" t="s">
        <v>73</v>
      </c>
      <c r="E543" s="3" t="s">
        <v>108</v>
      </c>
      <c r="F543" s="11" t="s">
        <v>336</v>
      </c>
      <c r="G543" s="3" t="s">
        <v>19</v>
      </c>
      <c r="H543" s="7">
        <v>3.84</v>
      </c>
      <c r="I543" s="7">
        <v>40</v>
      </c>
      <c r="J543" s="7">
        <v>77.39</v>
      </c>
      <c r="K543" s="7">
        <f t="shared" si="9"/>
        <v>140</v>
      </c>
      <c r="L543" s="7">
        <v>22</v>
      </c>
      <c r="M543" s="7" t="str">
        <f>IF(COUNTIF(体测成绩!$A$2:$A$530,$F543&amp;"")=0,"",IF(VLOOKUP($F543&amp;"",体测成绩!$A$2:$B$530,2,FALSE)="免测",80,VLOOKUP($F543&amp;"",体测成绩!$A$2:$B$530,2,FALSE)))</f>
        <v>97.0</v>
      </c>
      <c r="N543" s="7" t="str">
        <f>IF(OR(IFERROR(VALUE(M543)&lt;80,FALSE),COUNTIF(缓考名单!$A$2:$A$49,$F543&amp;"")&gt;0,COUNTIF(缓考名单!$B$2:$B$49,#REF!)&gt;0,IFERROR(VLOOKUP($F543&amp;"",学年成绩!$A$2:$B$462,2,FALSE)&lt;&gt;"100%",FALSE)),"是","")</f>
        <v/>
      </c>
      <c r="O543" s="5" t="s">
        <v>149</v>
      </c>
      <c r="P543" s="8" t="s">
        <v>337</v>
      </c>
    </row>
    <row r="544" ht="35" customHeight="1" spans="1:16">
      <c r="A544" s="7">
        <f>ROW(A141)</f>
        <v>141</v>
      </c>
      <c r="B544" s="7">
        <v>2025</v>
      </c>
      <c r="C544" s="3" t="s">
        <v>16</v>
      </c>
      <c r="D544" s="3" t="s">
        <v>26</v>
      </c>
      <c r="E544" s="3" t="s">
        <v>105</v>
      </c>
      <c r="F544" s="11" t="s">
        <v>338</v>
      </c>
      <c r="G544" s="3" t="s">
        <v>19</v>
      </c>
      <c r="H544" s="7">
        <v>3.99</v>
      </c>
      <c r="I544" s="7">
        <v>25</v>
      </c>
      <c r="J544" s="7">
        <v>77.04</v>
      </c>
      <c r="K544" s="7">
        <f t="shared" si="9"/>
        <v>141</v>
      </c>
      <c r="L544" s="7">
        <v>21</v>
      </c>
      <c r="M544" s="7" t="str">
        <f>IF(COUNTIF(体测成绩!$A$2:$A$530,$F544&amp;"")=0,"",IF(VLOOKUP($F544&amp;"",体测成绩!$A$2:$B$530,2,FALSE)="免测",80,VLOOKUP($F544&amp;"",体测成绩!$A$2:$B$530,2,FALSE)))</f>
        <v>86.7</v>
      </c>
      <c r="N544" s="7" t="str">
        <f>IF(OR(IFERROR(VALUE(M544)&lt;80,FALSE),COUNTIF(缓考名单!$A$2:$A$49,$F544&amp;"")&gt;0,COUNTIF(缓考名单!$B$2:$B$49,#REF!)&gt;0,IFERROR(VLOOKUP($F544&amp;"",学年成绩!$A$2:$B$462,2,FALSE)&lt;&gt;"100%",FALSE)),"是","")</f>
        <v/>
      </c>
      <c r="O544" s="5" t="s">
        <v>149</v>
      </c>
      <c r="P544" s="8" t="s">
        <v>339</v>
      </c>
    </row>
    <row r="545" ht="35" customHeight="1" spans="1:16">
      <c r="A545" s="7">
        <f>ROW(A142)</f>
        <v>142</v>
      </c>
      <c r="B545" s="7">
        <v>2025</v>
      </c>
      <c r="C545" s="3" t="s">
        <v>16</v>
      </c>
      <c r="D545" s="3" t="s">
        <v>17</v>
      </c>
      <c r="E545" s="3" t="s">
        <v>35</v>
      </c>
      <c r="F545" s="11" t="s">
        <v>340</v>
      </c>
      <c r="G545" s="3" t="s">
        <v>19</v>
      </c>
      <c r="H545" s="7">
        <v>3.89</v>
      </c>
      <c r="I545" s="7">
        <v>28</v>
      </c>
      <c r="J545" s="7">
        <v>77.03</v>
      </c>
      <c r="K545" s="7">
        <f t="shared" si="9"/>
        <v>142</v>
      </c>
      <c r="L545" s="7">
        <v>23</v>
      </c>
      <c r="M545" s="7" t="str">
        <f>IF(COUNTIF(体测成绩!$A$2:$A$530,$F545&amp;"")=0,"",IF(VLOOKUP($F545&amp;"",体测成绩!$A$2:$B$530,2,FALSE)="免测",80,VLOOKUP($F545&amp;"",体测成绩!$A$2:$B$530,2,FALSE)))</f>
        <v>95.3</v>
      </c>
      <c r="N545" s="7" t="str">
        <f>IF(OR(IFERROR(VALUE(M545)&lt;80,FALSE),COUNTIF(缓考名单!$A$2:$A$49,$F545&amp;"")&gt;0,COUNTIF(缓考名单!$B$2:$B$49,#REF!)&gt;0,IFERROR(VLOOKUP($F545&amp;"",学年成绩!$A$2:$B$462,2,FALSE)&lt;&gt;"100%",FALSE)),"是","")</f>
        <v/>
      </c>
      <c r="O545" s="7"/>
      <c r="P545" s="8" t="s">
        <v>341</v>
      </c>
    </row>
    <row r="546" ht="35" customHeight="1" spans="1:16">
      <c r="A546" s="7">
        <f>ROW(A143)</f>
        <v>143</v>
      </c>
      <c r="B546" s="7">
        <v>2025</v>
      </c>
      <c r="C546" s="3" t="s">
        <v>16</v>
      </c>
      <c r="D546" s="3" t="s">
        <v>62</v>
      </c>
      <c r="E546" s="3" t="s">
        <v>63</v>
      </c>
      <c r="F546" s="11" t="s">
        <v>342</v>
      </c>
      <c r="G546" s="3" t="s">
        <v>20</v>
      </c>
      <c r="H546" s="7">
        <v>3.97</v>
      </c>
      <c r="I546" s="7">
        <v>15</v>
      </c>
      <c r="J546" s="7">
        <v>77</v>
      </c>
      <c r="K546" s="7">
        <f t="shared" si="9"/>
        <v>143</v>
      </c>
      <c r="L546" s="7">
        <v>16</v>
      </c>
      <c r="M546" s="7" t="str">
        <f>IF(COUNTIF(体测成绩!$A$2:$A$530,$F546&amp;"")=0,"",IF(VLOOKUP($F546&amp;"",体测成绩!$A$2:$B$530,2,FALSE)="免测",80,VLOOKUP($F546&amp;"",体测成绩!$A$2:$B$530,2,FALSE)))</f>
        <v>80.0</v>
      </c>
      <c r="N546" s="7" t="str">
        <f>IF(OR(IFERROR(VALUE(M546)&lt;80,FALSE),COUNTIF(缓考名单!$A$2:$A$49,$F546&amp;"")&gt;0,COUNTIF(缓考名单!$B$2:$B$49,#REF!)&gt;0,IFERROR(VLOOKUP($F546&amp;"",学年成绩!$A$2:$B$462,2,FALSE)&lt;&gt;"100%",FALSE)),"是","")</f>
        <v/>
      </c>
      <c r="O546" s="7"/>
      <c r="P546" s="8" t="s">
        <v>343</v>
      </c>
    </row>
    <row r="547" ht="35" customHeight="1" spans="1:16">
      <c r="A547" s="7">
        <f>ROW(A144)</f>
        <v>144</v>
      </c>
      <c r="B547" s="7">
        <v>2025</v>
      </c>
      <c r="C547" s="3" t="s">
        <v>16</v>
      </c>
      <c r="D547" s="3" t="s">
        <v>46</v>
      </c>
      <c r="E547" s="3" t="s">
        <v>89</v>
      </c>
      <c r="F547" s="11" t="s">
        <v>344</v>
      </c>
      <c r="G547" s="3" t="s">
        <v>19</v>
      </c>
      <c r="H547" s="7">
        <v>3.96</v>
      </c>
      <c r="I547" s="7">
        <v>33</v>
      </c>
      <c r="J547" s="7">
        <v>77</v>
      </c>
      <c r="K547" s="7">
        <f t="shared" si="9"/>
        <v>144</v>
      </c>
      <c r="L547" s="7">
        <v>28</v>
      </c>
      <c r="M547" s="7" t="str">
        <f>IF(COUNTIF(体测成绩!$A$2:$A$530,$F547&amp;"")=0,"",IF(VLOOKUP($F547&amp;"",体测成绩!$A$2:$B$530,2,FALSE)="免测",80,VLOOKUP($F547&amp;"",体测成绩!$A$2:$B$530,2,FALSE)))</f>
        <v>81.9</v>
      </c>
      <c r="N547" s="7" t="str">
        <f>IF(OR(IFERROR(VALUE(M547)&lt;80,FALSE),COUNTIF(缓考名单!$A$2:$A$49,$F547&amp;"")&gt;0,COUNTIF(缓考名单!$B$2:$B$49,#REF!)&gt;0,IFERROR(VLOOKUP($F547&amp;"",学年成绩!$A$2:$B$462,2,FALSE)&lt;&gt;"100%",FALSE)),"是","")</f>
        <v/>
      </c>
      <c r="O547" s="7"/>
      <c r="P547" s="8" t="s">
        <v>345</v>
      </c>
    </row>
    <row r="548" ht="35" customHeight="1" spans="1:16">
      <c r="A548" s="7">
        <v>145</v>
      </c>
      <c r="B548" s="7">
        <v>2025</v>
      </c>
      <c r="C548" s="3" t="s">
        <v>16</v>
      </c>
      <c r="D548" s="3" t="s">
        <v>99</v>
      </c>
      <c r="E548" s="3" t="s">
        <v>119</v>
      </c>
      <c r="F548" s="11" t="s">
        <v>346</v>
      </c>
      <c r="G548" s="3" t="s">
        <v>19</v>
      </c>
      <c r="H548" s="7">
        <v>4.2</v>
      </c>
      <c r="I548" s="7">
        <v>15</v>
      </c>
      <c r="J548" s="7">
        <v>76.95</v>
      </c>
      <c r="K548" s="7">
        <f t="shared" si="9"/>
        <v>145</v>
      </c>
      <c r="L548" s="7">
        <v>18</v>
      </c>
      <c r="M548" s="7" t="str">
        <f>IF(COUNTIF(体测成绩!$A$2:$A$530,$F548&amp;"")=0,"",IF(VLOOKUP($F548&amp;"",体测成绩!$A$2:$B$530,2,FALSE)="免测",80,VLOOKUP($F548&amp;"",体测成绩!$A$2:$B$530,2,FALSE)))</f>
        <v>76.8</v>
      </c>
      <c r="N548" s="7" t="str">
        <f>IF(OR(IFERROR(VALUE(M548)&lt;80,FALSE),COUNTIF(缓考名单!$A$2:$A$49,$F548&amp;"")&gt;0,COUNTIF(缓考名单!$B$2:$B$49,#REF!)&gt;0,IFERROR(VLOOKUP($F548&amp;"",学年成绩!$A$2:$B$462,2,FALSE)&lt;&gt;"100%",FALSE)),"是","")</f>
        <v>是</v>
      </c>
      <c r="O548" s="7"/>
      <c r="P548" s="8" t="s">
        <v>347</v>
      </c>
    </row>
    <row r="549" ht="35" customHeight="1" spans="1:16">
      <c r="A549" s="7">
        <f>ROW(A146)</f>
        <v>146</v>
      </c>
      <c r="B549" s="7">
        <v>2025</v>
      </c>
      <c r="C549" s="3" t="s">
        <v>16</v>
      </c>
      <c r="D549" s="3" t="s">
        <v>99</v>
      </c>
      <c r="E549" s="3" t="s">
        <v>100</v>
      </c>
      <c r="F549" s="11" t="s">
        <v>348</v>
      </c>
      <c r="G549" s="3" t="s">
        <v>20</v>
      </c>
      <c r="H549" s="7">
        <v>3.89</v>
      </c>
      <c r="I549" s="7">
        <v>30</v>
      </c>
      <c r="J549" s="7">
        <v>76.88</v>
      </c>
      <c r="K549" s="7">
        <f t="shared" si="9"/>
        <v>146</v>
      </c>
      <c r="L549" s="7">
        <v>19</v>
      </c>
      <c r="M549" s="7" t="str">
        <f>IF(COUNTIF(体测成绩!$A$2:$A$530,$F549&amp;"")=0,"",IF(VLOOKUP($F549&amp;"",体测成绩!$A$2:$B$530,2,FALSE)="免测",80,VLOOKUP($F549&amp;"",体测成绩!$A$2:$B$530,2,FALSE)))</f>
        <v>87.1</v>
      </c>
      <c r="N549" s="7" t="str">
        <f>IF(OR(IFERROR(VALUE(M549)&lt;80,FALSE),COUNTIF(缓考名单!$A$2:$A$49,$F549&amp;"")&gt;0,COUNTIF(缓考名单!$B$2:$B$49,#REF!)&gt;0,IFERROR(VLOOKUP($F549&amp;"",学年成绩!$A$2:$B$462,2,FALSE)&lt;&gt;"100%",FALSE)),"是","")</f>
        <v/>
      </c>
      <c r="O549" s="7"/>
      <c r="P549" s="8" t="s">
        <v>349</v>
      </c>
    </row>
    <row r="550" ht="35" customHeight="1" spans="1:16">
      <c r="A550" s="7">
        <f>ROW(A147)</f>
        <v>147</v>
      </c>
      <c r="B550" s="7">
        <v>2025</v>
      </c>
      <c r="C550" s="3" t="s">
        <v>16</v>
      </c>
      <c r="D550" s="3" t="s">
        <v>99</v>
      </c>
      <c r="E550" s="3" t="s">
        <v>100</v>
      </c>
      <c r="F550" s="11" t="s">
        <v>350</v>
      </c>
      <c r="G550" s="3" t="s">
        <v>20</v>
      </c>
      <c r="H550" s="7">
        <v>3.44</v>
      </c>
      <c r="I550" s="7">
        <v>51</v>
      </c>
      <c r="J550" s="7">
        <v>76.68</v>
      </c>
      <c r="K550" s="7">
        <f t="shared" si="9"/>
        <v>147</v>
      </c>
      <c r="L550" s="7">
        <v>21</v>
      </c>
      <c r="M550" s="7" t="str">
        <f>IF(COUNTIF(体测成绩!$A$2:$A$530,$F550&amp;"")=0,"",IF(VLOOKUP($F550&amp;"",体测成绩!$A$2:$B$530,2,FALSE)="免测",80,VLOOKUP($F550&amp;"",体测成绩!$A$2:$B$530,2,FALSE)))</f>
        <v>80.3</v>
      </c>
      <c r="N550" s="7" t="str">
        <f>IF(OR(IFERROR(VALUE(M550)&lt;80,FALSE),COUNTIF(缓考名单!$A$2:$A$49,$F550&amp;"")&gt;0,COUNTIF(缓考名单!$B$2:$B$49,#REF!)&gt;0,IFERROR(VLOOKUP($F550&amp;"",学年成绩!$A$2:$B$462,2,FALSE)&lt;&gt;"100%",FALSE)),"是","")</f>
        <v>是</v>
      </c>
      <c r="O550" s="7"/>
      <c r="P550" s="8" t="s">
        <v>351</v>
      </c>
    </row>
    <row r="551" ht="35" customHeight="1" spans="1:16">
      <c r="A551" s="7">
        <v>148</v>
      </c>
      <c r="B551" s="7">
        <v>2025</v>
      </c>
      <c r="C551" s="3" t="s">
        <v>16</v>
      </c>
      <c r="D551" s="3" t="s">
        <v>46</v>
      </c>
      <c r="E551" s="3" t="s">
        <v>94</v>
      </c>
      <c r="F551" s="11" t="s">
        <v>352</v>
      </c>
      <c r="G551" s="3" t="s">
        <v>19</v>
      </c>
      <c r="H551" s="7">
        <v>4.13</v>
      </c>
      <c r="I551" s="7">
        <v>21</v>
      </c>
      <c r="J551" s="7">
        <v>76.65</v>
      </c>
      <c r="K551" s="7">
        <f t="shared" si="9"/>
        <v>148</v>
      </c>
      <c r="L551" s="7">
        <v>29</v>
      </c>
      <c r="M551" s="7" t="str">
        <f>IF(COUNTIF(体测成绩!$A$2:$A$530,$F551&amp;"")=0,"",IF(VLOOKUP($F551&amp;"",体测成绩!$A$2:$B$530,2,FALSE)="免测",80,VLOOKUP($F551&amp;"",体测成绩!$A$2:$B$530,2,FALSE)))</f>
        <v>71.0</v>
      </c>
      <c r="N551" s="7" t="str">
        <f>IF(OR(IFERROR(VALUE(M551)&lt;80,FALSE),COUNTIF(缓考名单!$A$2:$A$49,$F551&amp;"")&gt;0,COUNTIF(缓考名单!$B$2:$B$49,#REF!)&gt;0,IFERROR(VLOOKUP($F551&amp;"",学年成绩!$A$2:$B$462,2,FALSE)&lt;&gt;"100%",FALSE)),"是","")</f>
        <v>是</v>
      </c>
      <c r="O551" s="7"/>
      <c r="P551" s="8" t="s">
        <v>353</v>
      </c>
    </row>
    <row r="552" ht="35" customHeight="1" spans="1:16">
      <c r="A552" s="7">
        <f t="shared" ref="A552:A560" si="11">ROW(A149)</f>
        <v>149</v>
      </c>
      <c r="B552" s="7">
        <v>2025</v>
      </c>
      <c r="C552" s="3" t="s">
        <v>16</v>
      </c>
      <c r="D552" s="3" t="s">
        <v>73</v>
      </c>
      <c r="E552" s="3" t="s">
        <v>175</v>
      </c>
      <c r="F552" s="11" t="s">
        <v>354</v>
      </c>
      <c r="G552" s="3" t="s">
        <v>19</v>
      </c>
      <c r="H552" s="7">
        <v>3.78</v>
      </c>
      <c r="I552" s="7">
        <v>42</v>
      </c>
      <c r="J552" s="7">
        <v>76.6</v>
      </c>
      <c r="K552" s="7">
        <f t="shared" si="9"/>
        <v>149</v>
      </c>
      <c r="L552" s="7">
        <v>25</v>
      </c>
      <c r="M552" s="9" t="str">
        <f>IF(COUNTIF(体测成绩!$A$2:$A$530,$F552&amp;"")=0,"",IF(VLOOKUP($F552&amp;"",体测成绩!$A$2:$B$530,2,FALSE)="免测",80,VLOOKUP($F552&amp;"",体测成绩!$A$2:$B$530,2,FALSE)))</f>
        <v>90.2</v>
      </c>
      <c r="N552" s="7" t="str">
        <f>IF(OR(IFERROR(VALUE(M552)&lt;80,FALSE),COUNTIF(缓考名单!$A$2:$A$49,$F552&amp;"")&gt;0,COUNTIF(缓考名单!$B$2:$B$49,#REF!)&gt;0,IFERROR(VLOOKUP($F552&amp;"",学年成绩!$A$2:$B$462,2,FALSE)&lt;&gt;"100%",FALSE)),"是","")</f>
        <v/>
      </c>
      <c r="O552" s="7"/>
      <c r="P552" s="8" t="s">
        <v>355</v>
      </c>
    </row>
    <row r="553" ht="35" customHeight="1" spans="1:16">
      <c r="A553" s="7">
        <f t="shared" si="11"/>
        <v>150</v>
      </c>
      <c r="B553" s="7">
        <v>2025</v>
      </c>
      <c r="C553" s="3" t="s">
        <v>16</v>
      </c>
      <c r="D553" s="3" t="s">
        <v>40</v>
      </c>
      <c r="E553" s="3" t="s">
        <v>41</v>
      </c>
      <c r="F553" s="11" t="s">
        <v>356</v>
      </c>
      <c r="G553" s="3" t="s">
        <v>20</v>
      </c>
      <c r="H553" s="7">
        <v>3.42</v>
      </c>
      <c r="I553" s="7">
        <v>22</v>
      </c>
      <c r="J553" s="7">
        <v>76.58</v>
      </c>
      <c r="K553" s="7">
        <f t="shared" si="9"/>
        <v>150</v>
      </c>
      <c r="L553" s="7">
        <v>9</v>
      </c>
      <c r="M553" s="7" t="str">
        <f>IF(COUNTIF(体测成绩!$A$2:$A$530,$F553&amp;"")=0,"",IF(VLOOKUP($F553&amp;"",体测成绩!$A$2:$B$530,2,FALSE)="免测",80,VLOOKUP($F553&amp;"",体测成绩!$A$2:$B$530,2,FALSE)))</f>
        <v>80.5</v>
      </c>
      <c r="N553" s="7" t="str">
        <f>IF(OR(IFERROR(VALUE(M553)&lt;80,FALSE),COUNTIF(缓考名单!$A$2:$A$49,$F553&amp;"")&gt;0,COUNTIF(缓考名单!$B$2:$B$49,#REF!)&gt;0,IFERROR(VLOOKUP($F553&amp;"",学年成绩!$A$2:$B$462,2,FALSE)&lt;&gt;"100%",FALSE)),"是","")</f>
        <v/>
      </c>
      <c r="O553" s="7"/>
      <c r="P553" s="8" t="s">
        <v>357</v>
      </c>
    </row>
    <row r="554" ht="35" customHeight="1" spans="1:16">
      <c r="A554" s="7">
        <f t="shared" si="11"/>
        <v>151</v>
      </c>
      <c r="B554" s="7">
        <v>2025</v>
      </c>
      <c r="C554" s="3" t="s">
        <v>16</v>
      </c>
      <c r="D554" s="3" t="s">
        <v>40</v>
      </c>
      <c r="E554" s="3" t="s">
        <v>41</v>
      </c>
      <c r="F554" s="11" t="s">
        <v>358</v>
      </c>
      <c r="G554" s="3" t="s">
        <v>19</v>
      </c>
      <c r="H554" s="7">
        <v>3.51</v>
      </c>
      <c r="I554" s="7">
        <v>21</v>
      </c>
      <c r="J554" s="7">
        <v>76.57</v>
      </c>
      <c r="K554" s="7">
        <f t="shared" si="9"/>
        <v>151</v>
      </c>
      <c r="L554" s="7">
        <v>10</v>
      </c>
      <c r="M554" s="7" t="str">
        <f>IF(COUNTIF(体测成绩!$A$2:$A$530,$F554&amp;"")=0,"",IF(VLOOKUP($F554&amp;"",体测成绩!$A$2:$B$530,2,FALSE)="免测",80,VLOOKUP($F554&amp;"",体测成绩!$A$2:$B$530,2,FALSE)))</f>
        <v>67.6</v>
      </c>
      <c r="N554" s="7" t="str">
        <f>IF(OR(IFERROR(VALUE(M554)&lt;80,FALSE),COUNTIF(缓考名单!$A$2:$A$49,$F554&amp;"")&gt;0,COUNTIF(缓考名单!$B$2:$B$49,#REF!)&gt;0,IFERROR(VLOOKUP($F554&amp;"",学年成绩!$A$2:$B$462,2,FALSE)&lt;&gt;"100%",FALSE)),"是","")</f>
        <v>是</v>
      </c>
      <c r="O554" s="7"/>
      <c r="P554" s="8" t="s">
        <v>359</v>
      </c>
    </row>
    <row r="555" ht="35" customHeight="1" spans="1:16">
      <c r="A555" s="7">
        <f t="shared" si="11"/>
        <v>152</v>
      </c>
      <c r="B555" s="7">
        <v>2025</v>
      </c>
      <c r="C555" s="3" t="s">
        <v>16</v>
      </c>
      <c r="D555" s="3" t="s">
        <v>73</v>
      </c>
      <c r="E555" s="3" t="s">
        <v>175</v>
      </c>
      <c r="F555" s="11" t="s">
        <v>360</v>
      </c>
      <c r="G555" s="3" t="s">
        <v>19</v>
      </c>
      <c r="H555" s="7">
        <v>3.97</v>
      </c>
      <c r="I555" s="7">
        <v>30</v>
      </c>
      <c r="J555" s="7">
        <v>76.57</v>
      </c>
      <c r="K555" s="7">
        <f t="shared" si="9"/>
        <v>152</v>
      </c>
      <c r="L555" s="7">
        <v>26</v>
      </c>
      <c r="M555" s="7" t="str">
        <f>IF(COUNTIF(体测成绩!$A$2:$A$530,$F555&amp;"")=0,"",IF(VLOOKUP($F555&amp;"",体测成绩!$A$2:$B$530,2,FALSE)="免测",80,VLOOKUP($F555&amp;"",体测成绩!$A$2:$B$530,2,FALSE)))</f>
        <v>82.3</v>
      </c>
      <c r="N555" s="7" t="str">
        <f>IF(OR(IFERROR(VALUE(M555)&lt;80,FALSE),COUNTIF(缓考名单!$A$2:$A$49,$F555&amp;"")&gt;0,COUNTIF(缓考名单!$B$2:$B$49,#REF!)&gt;0,IFERROR(VLOOKUP($F555&amp;"",学年成绩!$A$2:$B$462,2,FALSE)&lt;&gt;"100%",FALSE)),"是","")</f>
        <v/>
      </c>
      <c r="O555" s="7"/>
      <c r="P555" s="8" t="s">
        <v>361</v>
      </c>
    </row>
    <row r="556" ht="35" customHeight="1" spans="1:16">
      <c r="A556" s="7">
        <f t="shared" si="11"/>
        <v>153</v>
      </c>
      <c r="B556" s="7">
        <v>2025</v>
      </c>
      <c r="C556" s="3" t="s">
        <v>16</v>
      </c>
      <c r="D556" s="3" t="s">
        <v>62</v>
      </c>
      <c r="E556" s="3" t="s">
        <v>63</v>
      </c>
      <c r="F556" s="11" t="s">
        <v>362</v>
      </c>
      <c r="G556" s="3" t="s">
        <v>20</v>
      </c>
      <c r="H556" s="7">
        <v>3.46</v>
      </c>
      <c r="I556" s="7">
        <v>22</v>
      </c>
      <c r="J556" s="7">
        <v>76.55</v>
      </c>
      <c r="K556" s="7">
        <f t="shared" si="9"/>
        <v>153</v>
      </c>
      <c r="L556" s="7">
        <v>17</v>
      </c>
      <c r="M556" s="7" t="str">
        <f>IF(COUNTIF(体测成绩!$A$2:$A$530,$F556&amp;"")=0,"",IF(VLOOKUP($F556&amp;"",体测成绩!$A$2:$B$530,2,FALSE)="免测",80,VLOOKUP($F556&amp;"",体测成绩!$A$2:$B$530,2,FALSE)))</f>
        <v>81.0</v>
      </c>
      <c r="N556" s="7" t="str">
        <f>IF(OR(IFERROR(VALUE(M556)&lt;80,FALSE),COUNTIF(缓考名单!$A$2:$A$49,$F556&amp;"")&gt;0,COUNTIF(缓考名单!$B$2:$B$49,#REF!)&gt;0,IFERROR(VLOOKUP($F556&amp;"",学年成绩!$A$2:$B$462,2,FALSE)&lt;&gt;"100%",FALSE)),"是","")</f>
        <v>是</v>
      </c>
      <c r="O556" s="7"/>
      <c r="P556" s="8" t="s">
        <v>363</v>
      </c>
    </row>
    <row r="557" ht="35" customHeight="1" spans="1:16">
      <c r="A557" s="7">
        <f t="shared" si="11"/>
        <v>154</v>
      </c>
      <c r="B557" s="7">
        <v>2025</v>
      </c>
      <c r="C557" s="3" t="s">
        <v>16</v>
      </c>
      <c r="D557" s="3" t="s">
        <v>40</v>
      </c>
      <c r="E557" s="3" t="s">
        <v>41</v>
      </c>
      <c r="F557" s="11" t="s">
        <v>364</v>
      </c>
      <c r="G557" s="3" t="s">
        <v>19</v>
      </c>
      <c r="H557" s="7">
        <v>3.66</v>
      </c>
      <c r="I557" s="7">
        <v>18</v>
      </c>
      <c r="J557" s="7">
        <v>76.54</v>
      </c>
      <c r="K557" s="7">
        <f t="shared" si="9"/>
        <v>154</v>
      </c>
      <c r="L557" s="7">
        <v>11</v>
      </c>
      <c r="M557" s="7" t="str">
        <f>IF(COUNTIF(体测成绩!$A$2:$A$530,$F557&amp;"")=0,"",IF(VLOOKUP($F557&amp;"",体测成绩!$A$2:$B$530,2,FALSE)="免测",80,VLOOKUP($F557&amp;"",体测成绩!$A$2:$B$530,2,FALSE)))</f>
        <v>76.0</v>
      </c>
      <c r="N557" s="7" t="str">
        <f>IF(OR(IFERROR(VALUE(M557)&lt;80,FALSE),COUNTIF(缓考名单!$A$2:$A$49,$F557&amp;"")&gt;0,COUNTIF(缓考名单!$B$2:$B$49,#REF!)&gt;0,IFERROR(VLOOKUP($F557&amp;"",学年成绩!$A$2:$B$462,2,FALSE)&lt;&gt;"100%",FALSE)),"是","")</f>
        <v>是</v>
      </c>
      <c r="O557" s="7"/>
      <c r="P557" s="8" t="s">
        <v>365</v>
      </c>
    </row>
    <row r="558" ht="35" customHeight="1" spans="1:16">
      <c r="A558" s="7">
        <f t="shared" si="11"/>
        <v>155</v>
      </c>
      <c r="B558" s="7">
        <v>2025</v>
      </c>
      <c r="C558" s="3" t="s">
        <v>16</v>
      </c>
      <c r="D558" s="3" t="s">
        <v>99</v>
      </c>
      <c r="E558" s="3" t="s">
        <v>119</v>
      </c>
      <c r="F558" s="11" t="s">
        <v>366</v>
      </c>
      <c r="G558" s="3" t="s">
        <v>19</v>
      </c>
      <c r="H558" s="7">
        <v>3.5</v>
      </c>
      <c r="I558" s="7">
        <v>47</v>
      </c>
      <c r="J558" s="7">
        <v>76.54</v>
      </c>
      <c r="K558" s="7">
        <f t="shared" si="9"/>
        <v>155</v>
      </c>
      <c r="L558" s="7">
        <v>20</v>
      </c>
      <c r="M558" s="7">
        <v>85.5</v>
      </c>
      <c r="N558" s="7" t="str">
        <f>IF(OR(IFERROR(VALUE(M558)&lt;80,FALSE),COUNTIF(缓考名单!$A$2:$A$49,$F558&amp;"")&gt;0,COUNTIF(缓考名单!$B$2:$B$49,#REF!)&gt;0,IFERROR(VLOOKUP($F558&amp;"",学年成绩!$A$2:$B$462,2,FALSE)&lt;&gt;"100%",FALSE)),"是","")</f>
        <v>是</v>
      </c>
      <c r="O558" s="7"/>
      <c r="P558" s="8" t="s">
        <v>367</v>
      </c>
    </row>
    <row r="559" ht="35" customHeight="1" spans="1:16">
      <c r="A559" s="7">
        <f t="shared" si="11"/>
        <v>156</v>
      </c>
      <c r="B559" s="7">
        <v>2025</v>
      </c>
      <c r="C559" s="3" t="s">
        <v>16</v>
      </c>
      <c r="D559" s="3" t="s">
        <v>99</v>
      </c>
      <c r="E559" s="3" t="s">
        <v>119</v>
      </c>
      <c r="F559" s="11" t="s">
        <v>368</v>
      </c>
      <c r="G559" s="3" t="s">
        <v>20</v>
      </c>
      <c r="H559" s="7">
        <v>3.77</v>
      </c>
      <c r="I559" s="7">
        <v>36</v>
      </c>
      <c r="J559" s="7">
        <v>76.46</v>
      </c>
      <c r="K559" s="7">
        <f t="shared" si="9"/>
        <v>156</v>
      </c>
      <c r="L559" s="7">
        <v>22</v>
      </c>
      <c r="M559" s="7" t="str">
        <f>IF(COUNTIF(体测成绩!$A$2:$A$530,$F559&amp;"")=0,"",IF(VLOOKUP($F559&amp;"",体测成绩!$A$2:$B$530,2,FALSE)="免测",80,VLOOKUP($F559&amp;"",体测成绩!$A$2:$B$530,2,FALSE)))</f>
        <v>84.6</v>
      </c>
      <c r="N559" s="7" t="str">
        <f>IF(OR(IFERROR(VALUE(M559)&lt;80,FALSE),COUNTIF(缓考名单!$A$2:$A$49,$F559&amp;"")&gt;0,COUNTIF(缓考名单!$B$2:$B$49,#REF!)&gt;0,IFERROR(VLOOKUP($F559&amp;"",学年成绩!$A$2:$B$462,2,FALSE)&lt;&gt;"100%",FALSE)),"是","")</f>
        <v/>
      </c>
      <c r="O559" s="7"/>
      <c r="P559" s="8" t="s">
        <v>369</v>
      </c>
    </row>
    <row r="560" ht="35" customHeight="1" spans="1:16">
      <c r="A560" s="7">
        <f t="shared" si="11"/>
        <v>157</v>
      </c>
      <c r="B560" s="7">
        <v>2025</v>
      </c>
      <c r="C560" s="3" t="s">
        <v>16</v>
      </c>
      <c r="D560" s="3" t="s">
        <v>73</v>
      </c>
      <c r="E560" s="3" t="s">
        <v>175</v>
      </c>
      <c r="F560" s="11" t="s">
        <v>370</v>
      </c>
      <c r="G560" s="3" t="s">
        <v>20</v>
      </c>
      <c r="H560" s="7">
        <v>3.93</v>
      </c>
      <c r="I560" s="7">
        <v>32</v>
      </c>
      <c r="J560" s="7">
        <v>76.43</v>
      </c>
      <c r="K560" s="7">
        <f t="shared" si="9"/>
        <v>157</v>
      </c>
      <c r="L560" s="7">
        <v>24</v>
      </c>
      <c r="M560" s="7" t="str">
        <f>IF(COUNTIF(体测成绩!$A$2:$A$530,$F560&amp;"")=0,"",IF(VLOOKUP($F560&amp;"",体测成绩!$A$2:$B$530,2,FALSE)="免测",80,VLOOKUP($F560&amp;"",体测成绩!$A$2:$B$530,2,FALSE)))</f>
        <v>84.8</v>
      </c>
      <c r="N560" s="7" t="str">
        <f>IF(OR(IFERROR(VALUE(M560)&lt;80,FALSE),COUNTIF(缓考名单!$A$2:$A$49,$F560&amp;"")&gt;0,COUNTIF(缓考名单!$B$2:$B$49,#REF!)&gt;0,IFERROR(VLOOKUP($F560&amp;"",学年成绩!$A$2:$B$462,2,FALSE)&lt;&gt;"100%",FALSE)),"是","")</f>
        <v/>
      </c>
      <c r="O560" s="7"/>
      <c r="P560" s="8" t="s">
        <v>371</v>
      </c>
    </row>
    <row r="561" ht="35" customHeight="1" spans="1:16">
      <c r="A561" s="7">
        <v>158</v>
      </c>
      <c r="B561" s="7">
        <v>2025</v>
      </c>
      <c r="C561" s="3" t="s">
        <v>16</v>
      </c>
      <c r="D561" s="3" t="s">
        <v>73</v>
      </c>
      <c r="E561" s="3" t="s">
        <v>74</v>
      </c>
      <c r="F561" s="11" t="s">
        <v>372</v>
      </c>
      <c r="G561" s="3" t="s">
        <v>19</v>
      </c>
      <c r="H561" s="7">
        <v>4.24</v>
      </c>
      <c r="I561" s="7">
        <v>7</v>
      </c>
      <c r="J561" s="7">
        <v>76.37</v>
      </c>
      <c r="K561" s="7">
        <f t="shared" si="9"/>
        <v>158</v>
      </c>
      <c r="L561" s="7">
        <v>27</v>
      </c>
      <c r="M561" s="9">
        <v>86</v>
      </c>
      <c r="N561" s="7" t="str">
        <f>IF(OR(IFERROR(VALUE(M561)&lt;80,FALSE),COUNTIF(缓考名单!$A$2:$A$49,$F561&amp;"")&gt;0,COUNTIF(缓考名单!$B$2:$B$49,#REF!)&gt;0,IFERROR(VLOOKUP($F561&amp;"",学年成绩!$A$2:$B$462,2,FALSE)&lt;&gt;"100%",FALSE)),"是","")</f>
        <v/>
      </c>
      <c r="O561" s="7"/>
      <c r="P561" s="8" t="s">
        <v>373</v>
      </c>
    </row>
    <row r="562" ht="35" customHeight="1" spans="1:16">
      <c r="A562" s="7">
        <f>ROW(A159)</f>
        <v>159</v>
      </c>
      <c r="B562" s="7">
        <v>2025</v>
      </c>
      <c r="C562" s="3" t="s">
        <v>16</v>
      </c>
      <c r="D562" s="3" t="s">
        <v>46</v>
      </c>
      <c r="E562" s="3" t="s">
        <v>89</v>
      </c>
      <c r="F562" s="11" t="s">
        <v>374</v>
      </c>
      <c r="G562" s="3" t="s">
        <v>19</v>
      </c>
      <c r="H562" s="7">
        <v>3.73</v>
      </c>
      <c r="I562" s="7">
        <v>53</v>
      </c>
      <c r="J562" s="7">
        <v>76.3</v>
      </c>
      <c r="K562" s="7">
        <f t="shared" si="9"/>
        <v>159</v>
      </c>
      <c r="L562" s="7">
        <v>30</v>
      </c>
      <c r="M562" s="7" t="str">
        <f>IF(COUNTIF(体测成绩!$A$2:$A$530,$F562&amp;"")=0,"",IF(VLOOKUP($F562&amp;"",体测成绩!$A$2:$B$530,2,FALSE)="免测",80,VLOOKUP($F562&amp;"",体测成绩!$A$2:$B$530,2,FALSE)))</f>
        <v>98.0</v>
      </c>
      <c r="N562" s="7" t="str">
        <f>IF(OR(IFERROR(VALUE(M562)&lt;80,FALSE),COUNTIF(缓考名单!$A$2:$A$49,$F562&amp;"")&gt;0,COUNTIF(缓考名单!$B$2:$B$49,#REF!)&gt;0,IFERROR(VLOOKUP($F562&amp;"",学年成绩!$A$2:$B$462,2,FALSE)&lt;&gt;"100%",FALSE)),"是","")</f>
        <v/>
      </c>
      <c r="O562" s="7"/>
      <c r="P562" s="8" t="s">
        <v>375</v>
      </c>
    </row>
    <row r="563" ht="35" customHeight="1" spans="1:16">
      <c r="A563" s="7">
        <v>160</v>
      </c>
      <c r="B563" s="7">
        <v>2025</v>
      </c>
      <c r="C563" s="3" t="s">
        <v>16</v>
      </c>
      <c r="D563" s="3" t="s">
        <v>73</v>
      </c>
      <c r="E563" s="3" t="s">
        <v>108</v>
      </c>
      <c r="F563" s="11" t="s">
        <v>376</v>
      </c>
      <c r="G563" s="3" t="s">
        <v>19</v>
      </c>
      <c r="H563" s="7">
        <v>4.2</v>
      </c>
      <c r="I563" s="7">
        <v>14</v>
      </c>
      <c r="J563" s="7">
        <v>76.22</v>
      </c>
      <c r="K563" s="7">
        <f t="shared" si="9"/>
        <v>160</v>
      </c>
      <c r="L563" s="7">
        <v>23</v>
      </c>
      <c r="M563" s="7" t="str">
        <f>IF(COUNTIF(体测成绩!$A$2:$A$530,$F563&amp;"")=0,"",IF(VLOOKUP($F563&amp;"",体测成绩!$A$2:$B$530,2,FALSE)="免测",80,VLOOKUP($F563&amp;"",体测成绩!$A$2:$B$530,2,FALSE)))</f>
        <v>69.9</v>
      </c>
      <c r="N563" s="7" t="str">
        <f>IF(OR(IFERROR(VALUE(M563)&lt;80,FALSE),COUNTIF(缓考名单!$A$2:$A$49,$F563&amp;"")&gt;0,COUNTIF(缓考名单!$B$2:$B$49,#REF!)&gt;0,IFERROR(VLOOKUP($F563&amp;"",学年成绩!$A$2:$B$462,2,FALSE)&lt;&gt;"100%",FALSE)),"是","")</f>
        <v>是</v>
      </c>
      <c r="O563" s="7"/>
      <c r="P563" s="8" t="s">
        <v>377</v>
      </c>
    </row>
    <row r="564" ht="35" customHeight="1" spans="1:16">
      <c r="A564" s="7">
        <f t="shared" ref="A564:A572" si="12">ROW(A161)</f>
        <v>161</v>
      </c>
      <c r="B564" s="7">
        <v>2025</v>
      </c>
      <c r="C564" s="3" t="s">
        <v>16</v>
      </c>
      <c r="D564" s="3" t="s">
        <v>73</v>
      </c>
      <c r="E564" s="3" t="s">
        <v>108</v>
      </c>
      <c r="F564" s="11" t="s">
        <v>378</v>
      </c>
      <c r="G564" s="3" t="s">
        <v>20</v>
      </c>
      <c r="H564" s="7">
        <v>3.95</v>
      </c>
      <c r="I564" s="7">
        <v>31</v>
      </c>
      <c r="J564" s="7">
        <v>76.22</v>
      </c>
      <c r="K564" s="7">
        <f t="shared" si="9"/>
        <v>161</v>
      </c>
      <c r="L564" s="7">
        <v>30</v>
      </c>
      <c r="M564" s="7" t="str">
        <f>IF(COUNTIF(体测成绩!$A$2:$A$530,$F564&amp;"")=0,"",IF(VLOOKUP($F564&amp;"",体测成绩!$A$2:$B$530,2,FALSE)="免测",80,VLOOKUP($F564&amp;"",体测成绩!$A$2:$B$530,2,FALSE)))</f>
        <v>79.3</v>
      </c>
      <c r="N564" s="7" t="str">
        <f>IF(OR(IFERROR(VALUE(M564)&lt;80,FALSE),COUNTIF(缓考名单!$A$2:$A$49,$F564&amp;"")&gt;0,COUNTIF(缓考名单!$B$2:$B$49,#REF!)&gt;0,IFERROR(VLOOKUP($F564&amp;"",学年成绩!$A$2:$B$462,2,FALSE)&lt;&gt;"100%",FALSE)),"是","")</f>
        <v>是</v>
      </c>
      <c r="O564" s="7"/>
      <c r="P564" s="8" t="s">
        <v>379</v>
      </c>
    </row>
    <row r="565" ht="35" customHeight="1" spans="1:16">
      <c r="A565" s="7">
        <f t="shared" si="12"/>
        <v>162</v>
      </c>
      <c r="B565" s="7">
        <v>2025</v>
      </c>
      <c r="C565" s="3" t="s">
        <v>16</v>
      </c>
      <c r="D565" s="3" t="s">
        <v>46</v>
      </c>
      <c r="E565" s="3" t="s">
        <v>94</v>
      </c>
      <c r="F565" s="11" t="s">
        <v>380</v>
      </c>
      <c r="G565" s="3" t="s">
        <v>19</v>
      </c>
      <c r="H565" s="7">
        <v>4.05</v>
      </c>
      <c r="I565" s="7">
        <v>28</v>
      </c>
      <c r="J565" s="7">
        <v>76.2</v>
      </c>
      <c r="K565" s="7">
        <f t="shared" si="9"/>
        <v>162</v>
      </c>
      <c r="L565" s="7">
        <v>31</v>
      </c>
      <c r="M565" s="7" t="str">
        <f>IF(COUNTIF(体测成绩!$A$2:$A$530,$F565&amp;"")=0,"",IF(VLOOKUP($F565&amp;"",体测成绩!$A$2:$B$530,2,FALSE)="免测",80,VLOOKUP($F565&amp;"",体测成绩!$A$2:$B$530,2,FALSE)))</f>
        <v>87.3</v>
      </c>
      <c r="N565" s="7" t="str">
        <f>IF(OR(IFERROR(VALUE(M565)&lt;80,FALSE),COUNTIF(缓考名单!$A$2:$A$49,$F565&amp;"")&gt;0,COUNTIF(缓考名单!$B$2:$B$49,#REF!)&gt;0,IFERROR(VLOOKUP($F565&amp;"",学年成绩!$A$2:$B$462,2,FALSE)&lt;&gt;"100%",FALSE)),"是","")</f>
        <v/>
      </c>
      <c r="O565" s="7"/>
      <c r="P565" s="8" t="s">
        <v>381</v>
      </c>
    </row>
    <row r="566" ht="35" customHeight="1" spans="1:16">
      <c r="A566" s="7">
        <f t="shared" si="12"/>
        <v>163</v>
      </c>
      <c r="B566" s="7">
        <v>2025</v>
      </c>
      <c r="C566" s="3" t="s">
        <v>16</v>
      </c>
      <c r="D566" s="3" t="s">
        <v>26</v>
      </c>
      <c r="E566" s="3" t="s">
        <v>27</v>
      </c>
      <c r="F566" s="11" t="s">
        <v>382</v>
      </c>
      <c r="G566" s="3" t="s">
        <v>19</v>
      </c>
      <c r="H566" s="7">
        <v>3.95</v>
      </c>
      <c r="I566" s="7">
        <v>27</v>
      </c>
      <c r="J566" s="7">
        <v>76.19</v>
      </c>
      <c r="K566" s="7">
        <f t="shared" si="9"/>
        <v>163</v>
      </c>
      <c r="L566" s="7">
        <v>22</v>
      </c>
      <c r="M566" s="7" t="str">
        <f>IF(COUNTIF(体测成绩!$A$2:$A$530,$F566&amp;"")=0,"",IF(VLOOKUP($F566&amp;"",体测成绩!$A$2:$B$530,2,FALSE)="免测",80,VLOOKUP($F566&amp;"",体测成绩!$A$2:$B$530,2,FALSE)))</f>
        <v>84.6</v>
      </c>
      <c r="N566" s="7" t="str">
        <f>IF(OR(IFERROR(VALUE(M566)&lt;80,FALSE),COUNTIF(缓考名单!$A$2:$A$49,$F566&amp;"")&gt;0,COUNTIF(缓考名单!$B$2:$B$49,#REF!)&gt;0,IFERROR(VLOOKUP($F566&amp;"",学年成绩!$A$2:$B$462,2,FALSE)&lt;&gt;"100%",FALSE)),"是","")</f>
        <v/>
      </c>
      <c r="O566" s="7"/>
      <c r="P566" s="8" t="s">
        <v>383</v>
      </c>
    </row>
    <row r="567" ht="35" customHeight="1" spans="1:16">
      <c r="A567" s="7">
        <f t="shared" si="12"/>
        <v>164</v>
      </c>
      <c r="B567" s="7">
        <v>2025</v>
      </c>
      <c r="C567" s="3" t="s">
        <v>16</v>
      </c>
      <c r="D567" s="3" t="s">
        <v>46</v>
      </c>
      <c r="E567" s="3" t="s">
        <v>94</v>
      </c>
      <c r="F567" s="11" t="s">
        <v>384</v>
      </c>
      <c r="G567" s="3" t="s">
        <v>20</v>
      </c>
      <c r="H567" s="7">
        <v>3.99</v>
      </c>
      <c r="I567" s="7">
        <v>31</v>
      </c>
      <c r="J567" s="7">
        <v>76.14</v>
      </c>
      <c r="K567" s="7">
        <f t="shared" si="9"/>
        <v>164</v>
      </c>
      <c r="L567" s="7">
        <v>32</v>
      </c>
      <c r="M567" s="7" t="str">
        <f>IF(COUNTIF(体测成绩!$A$2:$A$530,$F567&amp;"")=0,"",IF(VLOOKUP($F567&amp;"",体测成绩!$A$2:$B$530,2,FALSE)="免测",80,VLOOKUP($F567&amp;"",体测成绩!$A$2:$B$530,2,FALSE)))</f>
        <v>73.5</v>
      </c>
      <c r="N567" s="7" t="str">
        <f>IF(OR(IFERROR(VALUE(M567)&lt;80,FALSE),COUNTIF(缓考名单!$A$2:$A$49,$F567&amp;"")&gt;0,COUNTIF(缓考名单!$B$2:$B$49,#REF!)&gt;0,IFERROR(VLOOKUP($F567&amp;"",学年成绩!$A$2:$B$462,2,FALSE)&lt;&gt;"100%",FALSE)),"是","")</f>
        <v>是</v>
      </c>
      <c r="O567" s="7"/>
      <c r="P567" s="8" t="s">
        <v>385</v>
      </c>
    </row>
    <row r="568" ht="35" customHeight="1" spans="1:16">
      <c r="A568" s="7">
        <f t="shared" si="12"/>
        <v>165</v>
      </c>
      <c r="B568" s="7">
        <v>2025</v>
      </c>
      <c r="C568" s="3" t="s">
        <v>16</v>
      </c>
      <c r="D568" s="3" t="s">
        <v>40</v>
      </c>
      <c r="E568" s="3" t="s">
        <v>41</v>
      </c>
      <c r="F568" s="11" t="s">
        <v>386</v>
      </c>
      <c r="G568" s="3" t="s">
        <v>19</v>
      </c>
      <c r="H568" s="7">
        <v>3.95</v>
      </c>
      <c r="I568" s="7">
        <v>9</v>
      </c>
      <c r="J568" s="7">
        <v>76.13</v>
      </c>
      <c r="K568" s="7">
        <f t="shared" si="9"/>
        <v>165</v>
      </c>
      <c r="L568" s="7">
        <v>12</v>
      </c>
      <c r="M568" s="9" t="str">
        <f>IF(COUNTIF(体测成绩!$A$2:$A$530,$F568&amp;"")=0,"",IF(VLOOKUP($F568&amp;"",体测成绩!$A$2:$B$530,2,FALSE)="免测",80,VLOOKUP($F568&amp;"",体测成绩!$A$2:$B$530,2,FALSE)))</f>
        <v>64.4</v>
      </c>
      <c r="N568" s="7" t="str">
        <f>IF(OR(IFERROR(VALUE(M568)&lt;80,FALSE),COUNTIF(缓考名单!$A$2:$A$49,$F568&amp;"")&gt;0,COUNTIF(缓考名单!$B$2:$B$49,#REF!)&gt;0,IFERROR(VLOOKUP($F568&amp;"",学年成绩!$A$2:$B$462,2,FALSE)&lt;&gt;"100%",FALSE)),"是","")</f>
        <v>是</v>
      </c>
      <c r="O568" s="7"/>
      <c r="P568" s="8" t="s">
        <v>387</v>
      </c>
    </row>
    <row r="569" ht="35" customHeight="1" spans="1:16">
      <c r="A569" s="7">
        <f t="shared" si="12"/>
        <v>166</v>
      </c>
      <c r="B569" s="7">
        <v>2025</v>
      </c>
      <c r="C569" s="3" t="s">
        <v>16</v>
      </c>
      <c r="D569" s="3" t="s">
        <v>73</v>
      </c>
      <c r="E569" s="3" t="s">
        <v>175</v>
      </c>
      <c r="F569" s="11" t="s">
        <v>388</v>
      </c>
      <c r="G569" s="3" t="s">
        <v>19</v>
      </c>
      <c r="H569" s="7">
        <v>4.05</v>
      </c>
      <c r="I569" s="7">
        <v>22</v>
      </c>
      <c r="J569" s="7">
        <v>76.1</v>
      </c>
      <c r="K569" s="7">
        <f t="shared" si="9"/>
        <v>166</v>
      </c>
      <c r="L569" s="7">
        <v>29</v>
      </c>
      <c r="M569" s="7" t="str">
        <f>IF(COUNTIF(体测成绩!$A$2:$A$530,$F569&amp;"")=0,"",IF(VLOOKUP($F569&amp;"",体测成绩!$A$2:$B$530,2,FALSE)="免测",80,VLOOKUP($F569&amp;"",体测成绩!$A$2:$B$530,2,FALSE)))</f>
        <v>97.5</v>
      </c>
      <c r="N569" s="7" t="str">
        <f>IF(OR(IFERROR(VALUE(M569)&lt;80,FALSE),COUNTIF(缓考名单!$A$2:$A$49,$F569&amp;"")&gt;0,COUNTIF(缓考名单!$B$2:$B$49,#REF!)&gt;0,IFERROR(VLOOKUP($F569&amp;"",学年成绩!$A$2:$B$462,2,FALSE)&lt;&gt;"100%",FALSE)),"是","")</f>
        <v/>
      </c>
      <c r="O569" s="7"/>
      <c r="P569" s="8" t="s">
        <v>389</v>
      </c>
    </row>
    <row r="570" ht="35" customHeight="1" spans="1:16">
      <c r="A570" s="7">
        <f t="shared" si="12"/>
        <v>167</v>
      </c>
      <c r="B570" s="7">
        <v>2025</v>
      </c>
      <c r="C570" s="3" t="s">
        <v>16</v>
      </c>
      <c r="D570" s="3" t="s">
        <v>17</v>
      </c>
      <c r="E570" s="3" t="s">
        <v>35</v>
      </c>
      <c r="F570" s="11" t="s">
        <v>390</v>
      </c>
      <c r="G570" s="3" t="s">
        <v>19</v>
      </c>
      <c r="H570" s="7">
        <v>3.72</v>
      </c>
      <c r="I570" s="7">
        <v>33</v>
      </c>
      <c r="J570" s="7">
        <v>76.08</v>
      </c>
      <c r="K570" s="7">
        <f t="shared" ref="K570:K613" si="13">ROW()-403</f>
        <v>167</v>
      </c>
      <c r="L570" s="7">
        <v>24</v>
      </c>
      <c r="M570" s="7" t="str">
        <f>IF(COUNTIF(体测成绩!$A$2:$A$530,$F570&amp;"")=0,"",IF(VLOOKUP($F570&amp;"",体测成绩!$A$2:$B$530,2,FALSE)="免测",80,VLOOKUP($F570&amp;"",体测成绩!$A$2:$B$530,2,FALSE)))</f>
        <v>82.8</v>
      </c>
      <c r="N570" s="7" t="str">
        <f>IF(OR(IFERROR(VALUE(M570)&lt;80,FALSE),COUNTIF(缓考名单!$A$2:$A$49,$F570&amp;"")&gt;0,COUNTIF(缓考名单!$B$2:$B$49,#REF!)&gt;0,IFERROR(VLOOKUP($F570&amp;"",学年成绩!$A$2:$B$462,2,FALSE)&lt;&gt;"100%",FALSE)),"是","")</f>
        <v/>
      </c>
      <c r="O570" s="7"/>
      <c r="P570" s="8" t="s">
        <v>391</v>
      </c>
    </row>
    <row r="571" ht="35" customHeight="1" spans="1:16">
      <c r="A571" s="7">
        <f t="shared" si="12"/>
        <v>168</v>
      </c>
      <c r="B571" s="7">
        <v>2025</v>
      </c>
      <c r="C571" s="3" t="s">
        <v>16</v>
      </c>
      <c r="D571" s="3" t="s">
        <v>73</v>
      </c>
      <c r="E571" s="3" t="s">
        <v>74</v>
      </c>
      <c r="F571" s="11" t="s">
        <v>392</v>
      </c>
      <c r="G571" s="3" t="s">
        <v>20</v>
      </c>
      <c r="H571" s="7">
        <v>3.98</v>
      </c>
      <c r="I571" s="7">
        <v>28</v>
      </c>
      <c r="J571" s="7">
        <v>76.04</v>
      </c>
      <c r="K571" s="7">
        <f t="shared" si="13"/>
        <v>168</v>
      </c>
      <c r="L571" s="7">
        <v>31</v>
      </c>
      <c r="M571" s="7" t="str">
        <f>IF(COUNTIF(体测成绩!$A$2:$A$530,$F571&amp;"")=0,"",IF(VLOOKUP($F571&amp;"",体测成绩!$A$2:$B$530,2,FALSE)="免测",80,VLOOKUP($F571&amp;"",体测成绩!$A$2:$B$530,2,FALSE)))</f>
        <v>85.1</v>
      </c>
      <c r="N571" s="7" t="str">
        <f>IF(OR(IFERROR(VALUE(M571)&lt;80,FALSE),COUNTIF(缓考名单!$A$2:$A$49,$F571&amp;"")&gt;0,COUNTIF(缓考名单!$B$2:$B$49,#REF!)&gt;0,IFERROR(VLOOKUP($F571&amp;"",学年成绩!$A$2:$B$462,2,FALSE)&lt;&gt;"100%",FALSE)),"是","")</f>
        <v/>
      </c>
      <c r="O571" s="7"/>
      <c r="P571" s="8" t="s">
        <v>393</v>
      </c>
    </row>
    <row r="572" ht="35" customHeight="1" spans="1:16">
      <c r="A572" s="7">
        <f t="shared" si="12"/>
        <v>169</v>
      </c>
      <c r="B572" s="7">
        <v>2025</v>
      </c>
      <c r="C572" s="3" t="s">
        <v>16</v>
      </c>
      <c r="D572" s="3" t="s">
        <v>73</v>
      </c>
      <c r="E572" s="3" t="s">
        <v>175</v>
      </c>
      <c r="F572" s="11" t="s">
        <v>394</v>
      </c>
      <c r="G572" s="3" t="s">
        <v>19</v>
      </c>
      <c r="H572" s="7">
        <v>3.91</v>
      </c>
      <c r="I572" s="7">
        <v>33</v>
      </c>
      <c r="J572" s="7">
        <v>76.04</v>
      </c>
      <c r="K572" s="7">
        <f t="shared" si="13"/>
        <v>169</v>
      </c>
      <c r="L572" s="7">
        <v>31</v>
      </c>
      <c r="M572" s="7" t="str">
        <f>IF(COUNTIF(体测成绩!$A$2:$A$530,$F572&amp;"")=0,"",IF(VLOOKUP($F572&amp;"",体测成绩!$A$2:$B$530,2,FALSE)="免测",80,VLOOKUP($F572&amp;"",体测成绩!$A$2:$B$530,2,FALSE)))</f>
        <v>85.3</v>
      </c>
      <c r="N572" s="7" t="str">
        <f>IF(OR(IFERROR(VALUE(M572)&lt;80,FALSE),COUNTIF(缓考名单!$A$2:$A$49,$F572&amp;"")&gt;0,COUNTIF(缓考名单!$B$2:$B$49,#REF!)&gt;0,IFERROR(VLOOKUP($F572&amp;"",学年成绩!$A$2:$B$462,2,FALSE)&lt;&gt;"100%",FALSE)),"是","")</f>
        <v/>
      </c>
      <c r="O572" s="7"/>
      <c r="P572" s="8" t="s">
        <v>395</v>
      </c>
    </row>
    <row r="573" ht="35" customHeight="1" spans="1:16">
      <c r="A573" s="7">
        <v>170</v>
      </c>
      <c r="B573" s="7">
        <v>2025</v>
      </c>
      <c r="C573" s="3" t="s">
        <v>16</v>
      </c>
      <c r="D573" s="3" t="s">
        <v>99</v>
      </c>
      <c r="E573" s="3" t="s">
        <v>100</v>
      </c>
      <c r="F573" s="11" t="s">
        <v>396</v>
      </c>
      <c r="G573" s="3" t="s">
        <v>19</v>
      </c>
      <c r="H573" s="7">
        <v>4.4</v>
      </c>
      <c r="I573" s="7">
        <v>4</v>
      </c>
      <c r="J573" s="7">
        <v>76.01</v>
      </c>
      <c r="K573" s="7">
        <f t="shared" si="13"/>
        <v>170</v>
      </c>
      <c r="L573" s="7">
        <v>23</v>
      </c>
      <c r="M573" s="7" t="str">
        <f>IF(COUNTIF(体测成绩!$A$2:$A$530,$F573&amp;"")=0,"",IF(VLOOKUP($F573&amp;"",体测成绩!$A$2:$B$530,2,FALSE)="免测",80,VLOOKUP($F573&amp;"",体测成绩!$A$2:$B$530,2,FALSE)))</f>
        <v>73.5</v>
      </c>
      <c r="N573" s="7" t="str">
        <f>IF(OR(IFERROR(VALUE(M573)&lt;80,FALSE),COUNTIF(缓考名单!$A$2:$A$49,$F573&amp;"")&gt;0,COUNTIF(缓考名单!$B$2:$B$49,#REF!)&gt;0,IFERROR(VLOOKUP($F573&amp;"",学年成绩!$A$2:$B$462,2,FALSE)&lt;&gt;"100%",FALSE)),"是","")</f>
        <v>是</v>
      </c>
      <c r="O573" s="7"/>
      <c r="P573" s="8" t="s">
        <v>397</v>
      </c>
    </row>
    <row r="574" ht="35" customHeight="1" spans="1:16">
      <c r="A574" s="7">
        <f>ROW(A171)</f>
        <v>171</v>
      </c>
      <c r="B574" s="7">
        <v>2025</v>
      </c>
      <c r="C574" s="3" t="s">
        <v>16</v>
      </c>
      <c r="D574" s="3" t="s">
        <v>26</v>
      </c>
      <c r="E574" s="3" t="s">
        <v>105</v>
      </c>
      <c r="F574" s="11" t="s">
        <v>398</v>
      </c>
      <c r="G574" s="3" t="s">
        <v>19</v>
      </c>
      <c r="H574" s="7">
        <v>3.99</v>
      </c>
      <c r="I574" s="7">
        <v>26</v>
      </c>
      <c r="J574" s="7">
        <v>75.99</v>
      </c>
      <c r="K574" s="7">
        <f t="shared" si="13"/>
        <v>171</v>
      </c>
      <c r="L574" s="7">
        <v>23</v>
      </c>
      <c r="M574" s="7" t="str">
        <f>IF(COUNTIF(体测成绩!$A$2:$A$530,$F574&amp;"")=0,"",IF(VLOOKUP($F574&amp;"",体测成绩!$A$2:$B$530,2,FALSE)="免测",80,VLOOKUP($F574&amp;"",体测成绩!$A$2:$B$530,2,FALSE)))</f>
        <v>95.7</v>
      </c>
      <c r="N574" s="7" t="str">
        <f>IF(OR(IFERROR(VALUE(M574)&lt;80,FALSE),COUNTIF(缓考名单!$A$2:$A$49,$F574&amp;"")&gt;0,COUNTIF(缓考名单!$B$2:$B$49,#REF!)&gt;0,IFERROR(VLOOKUP($F574&amp;"",学年成绩!$A$2:$B$462,2,FALSE)&lt;&gt;"100%",FALSE)),"是","")</f>
        <v/>
      </c>
      <c r="O574" s="7"/>
      <c r="P574" s="8" t="s">
        <v>399</v>
      </c>
    </row>
    <row r="575" ht="35" customHeight="1" spans="1:16">
      <c r="A575" s="7">
        <v>172</v>
      </c>
      <c r="B575" s="7">
        <v>2025</v>
      </c>
      <c r="C575" s="3" t="s">
        <v>16</v>
      </c>
      <c r="D575" s="3" t="s">
        <v>40</v>
      </c>
      <c r="E575" s="3" t="s">
        <v>41</v>
      </c>
      <c r="F575" s="11" t="s">
        <v>400</v>
      </c>
      <c r="G575" s="3" t="s">
        <v>19</v>
      </c>
      <c r="H575" s="7">
        <v>4.35</v>
      </c>
      <c r="I575" s="7">
        <v>5</v>
      </c>
      <c r="J575" s="7">
        <v>75.98</v>
      </c>
      <c r="K575" s="7">
        <f t="shared" si="13"/>
        <v>172</v>
      </c>
      <c r="L575" s="7">
        <v>13</v>
      </c>
      <c r="M575" s="7" t="str">
        <f>IF(COUNTIF(体测成绩!$A$2:$A$530,$F575&amp;"")=0,"",IF(VLOOKUP($F575&amp;"",体测成绩!$A$2:$B$530,2,FALSE)="免测",80,VLOOKUP($F575&amp;"",体测成绩!$A$2:$B$530,2,FALSE)))</f>
        <v>48.9</v>
      </c>
      <c r="N575" s="7" t="str">
        <f>IF(OR(IFERROR(VALUE(M575)&lt;80,FALSE),COUNTIF(缓考名单!$A$2:$A$49,$F575&amp;"")&gt;0,COUNTIF(缓考名单!$B$2:$B$49,#REF!)&gt;0,IFERROR(VLOOKUP($F575&amp;"",学年成绩!$A$2:$B$462,2,FALSE)&lt;&gt;"100%",FALSE)),"是","")</f>
        <v>是</v>
      </c>
      <c r="O575" s="7"/>
      <c r="P575" s="8" t="s">
        <v>401</v>
      </c>
    </row>
    <row r="576" ht="35" customHeight="1" spans="1:16">
      <c r="A576" s="7">
        <v>173</v>
      </c>
      <c r="B576" s="7">
        <v>2025</v>
      </c>
      <c r="C576" s="3" t="s">
        <v>16</v>
      </c>
      <c r="D576" s="3" t="s">
        <v>17</v>
      </c>
      <c r="E576" s="3" t="s">
        <v>57</v>
      </c>
      <c r="F576" s="11" t="s">
        <v>402</v>
      </c>
      <c r="G576" s="3" t="s">
        <v>20</v>
      </c>
      <c r="H576" s="7">
        <v>3.96</v>
      </c>
      <c r="I576" s="7">
        <v>25</v>
      </c>
      <c r="J576" s="7">
        <v>75.98</v>
      </c>
      <c r="K576" s="7">
        <f t="shared" si="13"/>
        <v>173</v>
      </c>
      <c r="L576" s="7">
        <v>25</v>
      </c>
      <c r="M576" s="7" t="str">
        <f>IF(COUNTIF(体测成绩!$A$2:$A$530,$F576&amp;"")=0,"",IF(VLOOKUP($F576&amp;"",体测成绩!$A$2:$B$530,2,FALSE)="免测",80,VLOOKUP($F576&amp;"",体测成绩!$A$2:$B$530,2,FALSE)))</f>
        <v>68.4</v>
      </c>
      <c r="N576" s="7" t="str">
        <f>IF(OR(IFERROR(VALUE(M576)&lt;80,FALSE),COUNTIF(缓考名单!$A$2:$A$49,$F576&amp;"")&gt;0,COUNTIF(缓考名单!$B$2:$B$49,#REF!)&gt;0,IFERROR(VLOOKUP($F576&amp;"",学年成绩!$A$2:$B$462,2,FALSE)&lt;&gt;"100%",FALSE)),"是","")</f>
        <v>是</v>
      </c>
      <c r="O576" s="7"/>
      <c r="P576" s="8" t="s">
        <v>403</v>
      </c>
    </row>
    <row r="577" ht="35" customHeight="1" spans="1:16">
      <c r="A577" s="7">
        <f>ROW(A174)</f>
        <v>174</v>
      </c>
      <c r="B577" s="7">
        <v>2025</v>
      </c>
      <c r="C577" s="3" t="s">
        <v>16</v>
      </c>
      <c r="D577" s="3" t="s">
        <v>73</v>
      </c>
      <c r="E577" s="3" t="s">
        <v>108</v>
      </c>
      <c r="F577" s="11" t="s">
        <v>404</v>
      </c>
      <c r="G577" s="3" t="s">
        <v>20</v>
      </c>
      <c r="H577" s="7">
        <v>3.99</v>
      </c>
      <c r="I577" s="7">
        <v>27</v>
      </c>
      <c r="J577" s="7">
        <v>75.95</v>
      </c>
      <c r="K577" s="7">
        <f t="shared" si="13"/>
        <v>174</v>
      </c>
      <c r="L577" s="7">
        <v>28</v>
      </c>
      <c r="M577" s="9">
        <v>80</v>
      </c>
      <c r="N577" s="7" t="str">
        <f>IF(OR(IFERROR(VALUE(M577)&lt;80,FALSE),COUNTIF(缓考名单!$A$2:$A$49,$F577&amp;"")&gt;0,COUNTIF(缓考名单!$B$2:$B$49,#REF!)&gt;0,IFERROR(VLOOKUP($F577&amp;"",学年成绩!$A$2:$B$462,2,FALSE)&lt;&gt;"100%",FALSE)),"是","")</f>
        <v/>
      </c>
      <c r="O577" s="7"/>
      <c r="P577" s="8" t="s">
        <v>405</v>
      </c>
    </row>
    <row r="578" ht="35" customHeight="1" spans="1:16">
      <c r="A578" s="7">
        <f>ROW(A175)</f>
        <v>175</v>
      </c>
      <c r="B578" s="7">
        <v>2025</v>
      </c>
      <c r="C578" s="3" t="s">
        <v>16</v>
      </c>
      <c r="D578" s="3" t="s">
        <v>26</v>
      </c>
      <c r="E578" s="3" t="s">
        <v>27</v>
      </c>
      <c r="F578" s="11" t="s">
        <v>406</v>
      </c>
      <c r="G578" s="3" t="s">
        <v>19</v>
      </c>
      <c r="H578" s="7">
        <v>4</v>
      </c>
      <c r="I578" s="7">
        <v>23</v>
      </c>
      <c r="J578" s="7">
        <v>75.91</v>
      </c>
      <c r="K578" s="7">
        <f t="shared" si="13"/>
        <v>175</v>
      </c>
      <c r="L578" s="7">
        <v>24</v>
      </c>
      <c r="M578" s="7" t="str">
        <f>IF(COUNTIF(体测成绩!$A$2:$A$530,$F578&amp;"")=0,"",IF(VLOOKUP($F578&amp;"",体测成绩!$A$2:$B$530,2,FALSE)="免测",80,VLOOKUP($F578&amp;"",体测成绩!$A$2:$B$530,2,FALSE)))</f>
        <v>87.2</v>
      </c>
      <c r="N578" s="7" t="str">
        <f>IF(OR(IFERROR(VALUE(M578)&lt;80,FALSE),COUNTIF(缓考名单!$A$2:$A$49,$F578&amp;"")&gt;0,COUNTIF(缓考名单!$B$2:$B$49,#REF!)&gt;0,IFERROR(VLOOKUP($F578&amp;"",学年成绩!$A$2:$B$462,2,FALSE)&lt;&gt;"100%",FALSE)),"是","")</f>
        <v/>
      </c>
      <c r="O578" s="7"/>
      <c r="P578" s="8" t="s">
        <v>407</v>
      </c>
    </row>
    <row r="579" ht="35" customHeight="1" spans="1:16">
      <c r="A579" s="7">
        <f>ROW(A176)</f>
        <v>176</v>
      </c>
      <c r="B579" s="7">
        <v>2025</v>
      </c>
      <c r="C579" s="3" t="s">
        <v>16</v>
      </c>
      <c r="D579" s="3" t="s">
        <v>46</v>
      </c>
      <c r="E579" s="3" t="s">
        <v>47</v>
      </c>
      <c r="F579" s="11" t="s">
        <v>408</v>
      </c>
      <c r="G579" s="3" t="s">
        <v>19</v>
      </c>
      <c r="H579" s="7">
        <v>3.89</v>
      </c>
      <c r="I579" s="7">
        <v>38</v>
      </c>
      <c r="J579" s="7">
        <v>75.91</v>
      </c>
      <c r="K579" s="7">
        <f t="shared" si="13"/>
        <v>176</v>
      </c>
      <c r="L579" s="7">
        <v>33</v>
      </c>
      <c r="M579" s="7" t="str">
        <f>IF(COUNTIF(体测成绩!$A$2:$A$530,$F579&amp;"")=0,"",IF(VLOOKUP($F579&amp;"",体测成绩!$A$2:$B$530,2,FALSE)="免测",80,VLOOKUP($F579&amp;"",体测成绩!$A$2:$B$530,2,FALSE)))</f>
        <v>71.0</v>
      </c>
      <c r="N579" s="7" t="str">
        <f>IF(OR(IFERROR(VALUE(M579)&lt;80,FALSE),COUNTIF(缓考名单!$A$2:$A$49,$F579&amp;"")&gt;0,COUNTIF(缓考名单!$B$2:$B$49,#REF!)&gt;0,IFERROR(VLOOKUP($F579&amp;"",学年成绩!$A$2:$B$462,2,FALSE)&lt;&gt;"100%",FALSE)),"是","")</f>
        <v>是</v>
      </c>
      <c r="O579" s="7"/>
      <c r="P579" s="8" t="s">
        <v>409</v>
      </c>
    </row>
    <row r="580" ht="35" customHeight="1" spans="1:16">
      <c r="A580" s="7">
        <f>ROW(A177)</f>
        <v>177</v>
      </c>
      <c r="B580" s="7">
        <v>2025</v>
      </c>
      <c r="C580" s="3" t="s">
        <v>16</v>
      </c>
      <c r="D580" s="3" t="s">
        <v>46</v>
      </c>
      <c r="E580" s="3" t="s">
        <v>47</v>
      </c>
      <c r="F580" s="11" t="s">
        <v>410</v>
      </c>
      <c r="G580" s="3" t="s">
        <v>19</v>
      </c>
      <c r="H580" s="7">
        <v>3.51</v>
      </c>
      <c r="I580" s="7">
        <v>70</v>
      </c>
      <c r="J580" s="7">
        <v>75.87</v>
      </c>
      <c r="K580" s="7">
        <f t="shared" si="13"/>
        <v>177</v>
      </c>
      <c r="L580" s="7">
        <v>34</v>
      </c>
      <c r="M580" s="7">
        <v>86.8</v>
      </c>
      <c r="N580" s="7" t="str">
        <f>IF(OR(IFERROR(VALUE(M580)&lt;80,FALSE),COUNTIF(缓考名单!$A$2:$A$49,$F580&amp;"")&gt;0,COUNTIF(缓考名单!$B$2:$B$49,#REF!)&gt;0,IFERROR(VLOOKUP($F580&amp;"",学年成绩!$A$2:$B$462,2,FALSE)&lt;&gt;"100%",FALSE)),"是","")</f>
        <v/>
      </c>
      <c r="O580" s="7"/>
      <c r="P580" s="8" t="s">
        <v>411</v>
      </c>
    </row>
    <row r="581" ht="35" customHeight="1" spans="1:16">
      <c r="A581" s="7">
        <f>ROW(A178)</f>
        <v>178</v>
      </c>
      <c r="B581" s="7">
        <v>2025</v>
      </c>
      <c r="C581" s="3" t="s">
        <v>16</v>
      </c>
      <c r="D581" s="3" t="s">
        <v>46</v>
      </c>
      <c r="E581" s="3" t="s">
        <v>47</v>
      </c>
      <c r="F581" s="11" t="s">
        <v>412</v>
      </c>
      <c r="G581" s="3" t="s">
        <v>20</v>
      </c>
      <c r="H581" s="7">
        <v>3.67</v>
      </c>
      <c r="I581" s="7">
        <v>56</v>
      </c>
      <c r="J581" s="7">
        <v>75.85</v>
      </c>
      <c r="K581" s="7">
        <f t="shared" si="13"/>
        <v>178</v>
      </c>
      <c r="L581" s="7">
        <v>35</v>
      </c>
      <c r="M581" s="7" t="str">
        <f>IF(COUNTIF(体测成绩!$A$2:$A$530,$F581&amp;"")=0,"",IF(VLOOKUP($F581&amp;"",体测成绩!$A$2:$B$530,2,FALSE)="免测",80,VLOOKUP($F581&amp;"",体测成绩!$A$2:$B$530,2,FALSE)))</f>
        <v>80.7</v>
      </c>
      <c r="N581" s="7" t="str">
        <f>IF(OR(IFERROR(VALUE(M581)&lt;80,FALSE),COUNTIF(缓考名单!$A$2:$A$49,$F581&amp;"")&gt;0,COUNTIF(缓考名单!$B$2:$B$49,#REF!)&gt;0,IFERROR(VLOOKUP($F581&amp;"",学年成绩!$A$2:$B$462,2,FALSE)&lt;&gt;"100%",FALSE)),"是","")</f>
        <v/>
      </c>
      <c r="O581" s="7"/>
      <c r="P581" s="8" t="s">
        <v>413</v>
      </c>
    </row>
    <row r="582" ht="35" customHeight="1" spans="1:16">
      <c r="A582" s="7">
        <v>179</v>
      </c>
      <c r="B582" s="7">
        <v>2025</v>
      </c>
      <c r="C582" s="3" t="s">
        <v>16</v>
      </c>
      <c r="D582" s="3" t="s">
        <v>99</v>
      </c>
      <c r="E582" s="3" t="s">
        <v>100</v>
      </c>
      <c r="F582" s="11" t="s">
        <v>414</v>
      </c>
      <c r="G582" s="3" t="s">
        <v>19</v>
      </c>
      <c r="H582" s="7">
        <v>4.31</v>
      </c>
      <c r="I582" s="7">
        <v>6</v>
      </c>
      <c r="J582" s="7">
        <v>75.83</v>
      </c>
      <c r="K582" s="7">
        <f t="shared" si="13"/>
        <v>179</v>
      </c>
      <c r="L582" s="7">
        <v>24</v>
      </c>
      <c r="M582" s="7" t="str">
        <f>IF(COUNTIF(体测成绩!$A$2:$A$530,$F582&amp;"")=0,"",IF(VLOOKUP($F582&amp;"",体测成绩!$A$2:$B$530,2,FALSE)="免测",80,VLOOKUP($F582&amp;"",体测成绩!$A$2:$B$530,2,FALSE)))</f>
        <v>74.0</v>
      </c>
      <c r="N582" s="7" t="str">
        <f>IF(OR(IFERROR(VALUE(M582)&lt;80,FALSE),COUNTIF(缓考名单!$A$2:$A$49,$F582&amp;"")&gt;0,COUNTIF(缓考名单!$B$2:$B$49,#REF!)&gt;0,IFERROR(VLOOKUP($F582&amp;"",学年成绩!$A$2:$B$462,2,FALSE)&lt;&gt;"100%",FALSE)),"是","")</f>
        <v>是</v>
      </c>
      <c r="O582" s="7"/>
      <c r="P582" s="8" t="s">
        <v>415</v>
      </c>
    </row>
    <row r="583" ht="35" customHeight="1" spans="1:16">
      <c r="A583" s="7">
        <f>ROW(A180)</f>
        <v>180</v>
      </c>
      <c r="B583" s="7">
        <v>2025</v>
      </c>
      <c r="C583" s="3" t="s">
        <v>16</v>
      </c>
      <c r="D583" s="3" t="s">
        <v>26</v>
      </c>
      <c r="E583" s="3" t="s">
        <v>105</v>
      </c>
      <c r="F583" s="11" t="s">
        <v>416</v>
      </c>
      <c r="G583" s="3" t="s">
        <v>19</v>
      </c>
      <c r="H583" s="7">
        <v>3.95</v>
      </c>
      <c r="I583" s="7">
        <v>28</v>
      </c>
      <c r="J583" s="7">
        <v>75.48</v>
      </c>
      <c r="K583" s="7">
        <f t="shared" si="13"/>
        <v>180</v>
      </c>
      <c r="L583" s="7">
        <v>25</v>
      </c>
      <c r="M583" s="7" t="str">
        <f>IF(COUNTIF(体测成绩!$A$2:$A$530,$F583&amp;"")=0,"",IF(VLOOKUP($F583&amp;"",体测成绩!$A$2:$B$530,2,FALSE)="免测",80,VLOOKUP($F583&amp;"",体测成绩!$A$2:$B$530,2,FALSE)))</f>
        <v>90.7</v>
      </c>
      <c r="N583" s="7" t="str">
        <f>IF(OR(IFERROR(VALUE(M583)&lt;80,FALSE),COUNTIF(缓考名单!$A$2:$A$49,$F583&amp;"")&gt;0,COUNTIF(缓考名单!$B$2:$B$49,#REF!)&gt;0,IFERROR(VLOOKUP($F583&amp;"",学年成绩!$A$2:$B$462,2,FALSE)&lt;&gt;"100%",FALSE)),"是","")</f>
        <v/>
      </c>
      <c r="O583" s="7"/>
      <c r="P583" s="8" t="s">
        <v>417</v>
      </c>
    </row>
    <row r="584" ht="35" customHeight="1" spans="1:16">
      <c r="A584" s="7">
        <f>ROW(A181)</f>
        <v>181</v>
      </c>
      <c r="B584" s="7">
        <v>2025</v>
      </c>
      <c r="C584" s="3" t="s">
        <v>16</v>
      </c>
      <c r="D584" s="3" t="s">
        <v>73</v>
      </c>
      <c r="E584" s="3" t="s">
        <v>108</v>
      </c>
      <c r="F584" s="11" t="s">
        <v>418</v>
      </c>
      <c r="G584" s="3" t="s">
        <v>20</v>
      </c>
      <c r="H584" s="7">
        <v>3.79</v>
      </c>
      <c r="I584" s="7">
        <v>41</v>
      </c>
      <c r="J584" s="7">
        <v>75.46</v>
      </c>
      <c r="K584" s="7">
        <f t="shared" si="13"/>
        <v>181</v>
      </c>
      <c r="L584" s="7">
        <v>33</v>
      </c>
      <c r="M584" s="7" t="str">
        <f>IF(COUNTIF(体测成绩!$A$2:$A$530,$F584&amp;"")=0,"",IF(VLOOKUP($F584&amp;"",体测成绩!$A$2:$B$530,2,FALSE)="免测",80,VLOOKUP($F584&amp;"",体测成绩!$A$2:$B$530,2,FALSE)))</f>
        <v>81.2</v>
      </c>
      <c r="N584" s="7" t="str">
        <f>IF(OR(IFERROR(VALUE(M584)&lt;80,FALSE),COUNTIF(缓考名单!$A$2:$A$49,$F584&amp;"")&gt;0,COUNTIF(缓考名单!$B$2:$B$49,#REF!)&gt;0,IFERROR(VLOOKUP($F584&amp;"",学年成绩!$A$2:$B$462,2,FALSE)&lt;&gt;"100%",FALSE)),"是","")</f>
        <v/>
      </c>
      <c r="O584" s="7"/>
      <c r="P584" s="8" t="s">
        <v>419</v>
      </c>
    </row>
    <row r="585" ht="35" customHeight="1" spans="1:16">
      <c r="A585" s="7">
        <f>ROW(A182)</f>
        <v>182</v>
      </c>
      <c r="B585" s="7">
        <v>2025</v>
      </c>
      <c r="C585" s="3" t="s">
        <v>16</v>
      </c>
      <c r="D585" s="3" t="s">
        <v>46</v>
      </c>
      <c r="E585" s="3" t="s">
        <v>89</v>
      </c>
      <c r="F585" s="11" t="s">
        <v>420</v>
      </c>
      <c r="G585" s="3" t="s">
        <v>19</v>
      </c>
      <c r="H585" s="7">
        <v>3.76</v>
      </c>
      <c r="I585" s="7">
        <v>49</v>
      </c>
      <c r="J585" s="7">
        <v>75.27</v>
      </c>
      <c r="K585" s="7">
        <f t="shared" si="13"/>
        <v>182</v>
      </c>
      <c r="L585" s="7">
        <v>36</v>
      </c>
      <c r="M585" s="7" t="str">
        <f>IF(COUNTIF(体测成绩!$A$2:$A$530,$F585&amp;"")=0,"",IF(VLOOKUP($F585&amp;"",体测成绩!$A$2:$B$530,2,FALSE)="免测",80,VLOOKUP($F585&amp;"",体测成绩!$A$2:$B$530,2,FALSE)))</f>
        <v>90.5</v>
      </c>
      <c r="N585" s="7" t="str">
        <f>IF(OR(IFERROR(VALUE(M585)&lt;80,FALSE),COUNTIF(缓考名单!$A$2:$A$49,$F585&amp;"")&gt;0,COUNTIF(缓考名单!$B$2:$B$49,#REF!)&gt;0,IFERROR(VLOOKUP($F585&amp;"",学年成绩!$A$2:$B$462,2,FALSE)&lt;&gt;"100%",FALSE)),"是","")</f>
        <v/>
      </c>
      <c r="O585" s="7"/>
      <c r="P585" s="8" t="s">
        <v>421</v>
      </c>
    </row>
    <row r="586" ht="35" customHeight="1" spans="1:16">
      <c r="A586" s="7">
        <f>ROW(A183)</f>
        <v>183</v>
      </c>
      <c r="B586" s="7">
        <v>2025</v>
      </c>
      <c r="C586" s="3" t="s">
        <v>16</v>
      </c>
      <c r="D586" s="3" t="s">
        <v>26</v>
      </c>
      <c r="E586" s="3" t="s">
        <v>54</v>
      </c>
      <c r="F586" s="11" t="s">
        <v>422</v>
      </c>
      <c r="G586" s="3" t="s">
        <v>20</v>
      </c>
      <c r="H586" s="7">
        <v>3.83</v>
      </c>
      <c r="I586" s="7">
        <v>40</v>
      </c>
      <c r="J586" s="7">
        <v>75.26</v>
      </c>
      <c r="K586" s="7">
        <f t="shared" si="13"/>
        <v>183</v>
      </c>
      <c r="L586" s="7">
        <v>26</v>
      </c>
      <c r="M586" s="7" t="str">
        <f>IF(COUNTIF(体测成绩!$A$2:$A$530,$F586&amp;"")=0,"",IF(VLOOKUP($F586&amp;"",体测成绩!$A$2:$B$530,2,FALSE)="免测",80,VLOOKUP($F586&amp;"",体测成绩!$A$2:$B$530,2,FALSE)))</f>
        <v>87.4</v>
      </c>
      <c r="N586" s="7" t="str">
        <f>IF(OR(IFERROR(VALUE(M586)&lt;80,FALSE),COUNTIF(缓考名单!$A$2:$A$49,$F586&amp;"")&gt;0,COUNTIF(缓考名单!$B$2:$B$49,#REF!)&gt;0,IFERROR(VLOOKUP($F586&amp;"",学年成绩!$A$2:$B$462,2,FALSE)&lt;&gt;"100%",FALSE)),"是","")</f>
        <v/>
      </c>
      <c r="O586" s="7"/>
      <c r="P586" s="8" t="s">
        <v>423</v>
      </c>
    </row>
    <row r="587" ht="35" customHeight="1" spans="1:16">
      <c r="A587" s="7">
        <v>184</v>
      </c>
      <c r="B587" s="7">
        <v>2025</v>
      </c>
      <c r="C587" s="3" t="s">
        <v>16</v>
      </c>
      <c r="D587" s="3" t="s">
        <v>17</v>
      </c>
      <c r="E587" s="3" t="s">
        <v>57</v>
      </c>
      <c r="F587" s="11" t="s">
        <v>424</v>
      </c>
      <c r="G587" s="3" t="s">
        <v>19</v>
      </c>
      <c r="H587" s="7">
        <v>3.96</v>
      </c>
      <c r="I587" s="7">
        <v>26</v>
      </c>
      <c r="J587" s="7">
        <v>75.25</v>
      </c>
      <c r="K587" s="7">
        <f t="shared" si="13"/>
        <v>184</v>
      </c>
      <c r="L587" s="7">
        <v>26</v>
      </c>
      <c r="M587" s="7" t="str">
        <f>IF(COUNTIF(体测成绩!$A$2:$A$530,$F587&amp;"")=0,"",IF(VLOOKUP($F587&amp;"",体测成绩!$A$2:$B$530,2,FALSE)="免测",80,VLOOKUP($F587&amp;"",体测成绩!$A$2:$B$530,2,FALSE)))</f>
        <v>81.1</v>
      </c>
      <c r="N587" s="7" t="str">
        <f>IF(OR(IFERROR(VALUE(M587)&lt;80,FALSE),COUNTIF(缓考名单!$A$2:$A$49,$F587&amp;"")&gt;0,COUNTIF(缓考名单!$B$2:$B$49,#REF!)&gt;0,IFERROR(VLOOKUP($F587&amp;"",学年成绩!$A$2:$B$462,2,FALSE)&lt;&gt;"100%",FALSE)),"是","")</f>
        <v/>
      </c>
      <c r="O587" s="7"/>
      <c r="P587" s="8" t="s">
        <v>425</v>
      </c>
    </row>
    <row r="588" ht="35" customHeight="1" spans="1:16">
      <c r="A588" s="7">
        <f>ROW(A185)</f>
        <v>185</v>
      </c>
      <c r="B588" s="7">
        <v>2025</v>
      </c>
      <c r="C588" s="3" t="s">
        <v>16</v>
      </c>
      <c r="D588" s="3" t="s">
        <v>46</v>
      </c>
      <c r="E588" s="3" t="s">
        <v>47</v>
      </c>
      <c r="F588" s="11" t="s">
        <v>426</v>
      </c>
      <c r="G588" s="3" t="s">
        <v>19</v>
      </c>
      <c r="H588" s="7">
        <v>3.82</v>
      </c>
      <c r="I588" s="7">
        <v>41</v>
      </c>
      <c r="J588" s="7">
        <v>75.23</v>
      </c>
      <c r="K588" s="7">
        <f t="shared" si="13"/>
        <v>185</v>
      </c>
      <c r="L588" s="7">
        <v>37</v>
      </c>
      <c r="M588" s="7" t="str">
        <f>IF(COUNTIF(体测成绩!$A$2:$A$530,$F588&amp;"")=0,"",IF(VLOOKUP($F588&amp;"",体测成绩!$A$2:$B$530,2,FALSE)="免测",80,VLOOKUP($F588&amp;"",体测成绩!$A$2:$B$530,2,FALSE)))</f>
        <v>80.4</v>
      </c>
      <c r="N588" s="7" t="str">
        <f>IF(OR(IFERROR(VALUE(M588)&lt;80,FALSE),COUNTIF(缓考名单!$A$2:$A$49,$F588&amp;"")&gt;0,COUNTIF(缓考名单!$B$2:$B$49,#REF!)&gt;0,IFERROR(VLOOKUP($F588&amp;"",学年成绩!$A$2:$B$462,2,FALSE)&lt;&gt;"100%",FALSE)),"是","")</f>
        <v/>
      </c>
      <c r="O588" s="7"/>
      <c r="P588" s="8" t="s">
        <v>427</v>
      </c>
    </row>
    <row r="589" ht="35" customHeight="1" spans="1:16">
      <c r="A589" s="7">
        <v>186</v>
      </c>
      <c r="B589" s="7">
        <v>2025</v>
      </c>
      <c r="C589" s="3" t="s">
        <v>16</v>
      </c>
      <c r="D589" s="3" t="s">
        <v>26</v>
      </c>
      <c r="E589" s="3" t="s">
        <v>54</v>
      </c>
      <c r="F589" s="11" t="s">
        <v>428</v>
      </c>
      <c r="G589" s="3" t="s">
        <v>19</v>
      </c>
      <c r="H589" s="7">
        <v>4.41</v>
      </c>
      <c r="I589" s="7">
        <v>6</v>
      </c>
      <c r="J589" s="7">
        <v>75.22</v>
      </c>
      <c r="K589" s="7">
        <f t="shared" si="13"/>
        <v>186</v>
      </c>
      <c r="L589" s="7">
        <v>27</v>
      </c>
      <c r="M589" s="7" t="str">
        <f>IF(COUNTIF(体测成绩!$A$2:$A$530,$F589&amp;"")=0,"",IF(VLOOKUP($F589&amp;"",体测成绩!$A$2:$B$530,2,FALSE)="免测",80,VLOOKUP($F589&amp;"",体测成绩!$A$2:$B$530,2,FALSE)))</f>
        <v>74.5</v>
      </c>
      <c r="N589" s="7" t="str">
        <f>IF(OR(IFERROR(VALUE(M589)&lt;80,FALSE),COUNTIF(缓考名单!$A$2:$A$49,$F589&amp;"")&gt;0,COUNTIF(缓考名单!$B$2:$B$49,#REF!)&gt;0,IFERROR(VLOOKUP($F589&amp;"",学年成绩!$A$2:$B$462,2,FALSE)&lt;&gt;"100%",FALSE)),"是","")</f>
        <v>是</v>
      </c>
      <c r="O589" s="7"/>
      <c r="P589" s="8" t="s">
        <v>429</v>
      </c>
    </row>
    <row r="590" ht="35" customHeight="1" spans="1:16">
      <c r="A590" s="7">
        <f>ROW(A187)</f>
        <v>187</v>
      </c>
      <c r="B590" s="7">
        <v>2025</v>
      </c>
      <c r="C590" s="3" t="s">
        <v>16</v>
      </c>
      <c r="D590" s="3" t="s">
        <v>17</v>
      </c>
      <c r="E590" s="3" t="s">
        <v>35</v>
      </c>
      <c r="F590" s="11" t="s">
        <v>430</v>
      </c>
      <c r="G590" s="3" t="s">
        <v>20</v>
      </c>
      <c r="H590" s="7">
        <v>3.73</v>
      </c>
      <c r="I590" s="7">
        <v>32</v>
      </c>
      <c r="J590" s="7">
        <v>75.14</v>
      </c>
      <c r="K590" s="7">
        <f t="shared" si="13"/>
        <v>187</v>
      </c>
      <c r="L590" s="7">
        <v>27</v>
      </c>
      <c r="M590" s="7" t="str">
        <f>IF(COUNTIF(体测成绩!$A$2:$A$530,$F590&amp;"")=0,"",IF(VLOOKUP($F590&amp;"",体测成绩!$A$2:$B$530,2,FALSE)="免测",80,VLOOKUP($F590&amp;"",体测成绩!$A$2:$B$530,2,FALSE)))</f>
        <v>80.2</v>
      </c>
      <c r="N590" s="7" t="str">
        <f>IF(OR(IFERROR(VALUE(M590)&lt;80,FALSE),COUNTIF(缓考名单!$A$2:$A$49,$F590&amp;"")&gt;0,COUNTIF(缓考名单!$B$2:$B$49,#REF!)&gt;0,IFERROR(VLOOKUP($F590&amp;"",学年成绩!$A$2:$B$462,2,FALSE)&lt;&gt;"100%",FALSE)),"是","")</f>
        <v>是</v>
      </c>
      <c r="O590" s="7"/>
      <c r="P590" s="8" t="s">
        <v>431</v>
      </c>
    </row>
    <row r="591" ht="35" customHeight="1" spans="1:16">
      <c r="A591" s="7">
        <f>ROW(A188)</f>
        <v>188</v>
      </c>
      <c r="B591" s="7">
        <v>2025</v>
      </c>
      <c r="C591" s="3" t="s">
        <v>16</v>
      </c>
      <c r="D591" s="3" t="s">
        <v>46</v>
      </c>
      <c r="E591" s="3" t="s">
        <v>47</v>
      </c>
      <c r="F591" s="11" t="s">
        <v>432</v>
      </c>
      <c r="G591" s="3" t="s">
        <v>19</v>
      </c>
      <c r="H591" s="7">
        <v>3.67</v>
      </c>
      <c r="I591" s="7">
        <v>57</v>
      </c>
      <c r="J591" s="7">
        <v>75.1</v>
      </c>
      <c r="K591" s="7">
        <f t="shared" si="13"/>
        <v>188</v>
      </c>
      <c r="L591" s="7">
        <v>38</v>
      </c>
      <c r="M591" s="7" t="str">
        <f>IF(COUNTIF(体测成绩!$A$2:$A$530,$F591&amp;"")=0,"",IF(VLOOKUP($F591&amp;"",体测成绩!$A$2:$B$530,2,FALSE)="免测",80,VLOOKUP($F591&amp;"",体测成绩!$A$2:$B$530,2,FALSE)))</f>
        <v>86.4</v>
      </c>
      <c r="N591" s="7" t="str">
        <f>IF(OR(IFERROR(VALUE(M591)&lt;80,FALSE),COUNTIF(缓考名单!$A$2:$A$49,$F591&amp;"")&gt;0,COUNTIF(缓考名单!$B$2:$B$49,#REF!)&gt;0,IFERROR(VLOOKUP($F591&amp;"",学年成绩!$A$2:$B$462,2,FALSE)&lt;&gt;"100%",FALSE)),"是","")</f>
        <v/>
      </c>
      <c r="O591" s="7"/>
      <c r="P591" s="8" t="s">
        <v>433</v>
      </c>
    </row>
    <row r="592" ht="35" customHeight="1" spans="1:16">
      <c r="A592" s="7">
        <f>ROW(A189)</f>
        <v>189</v>
      </c>
      <c r="B592" s="7">
        <v>2025</v>
      </c>
      <c r="C592" s="3" t="s">
        <v>16</v>
      </c>
      <c r="D592" s="3" t="s">
        <v>26</v>
      </c>
      <c r="E592" s="3" t="s">
        <v>54</v>
      </c>
      <c r="F592" s="11" t="s">
        <v>434</v>
      </c>
      <c r="G592" s="3" t="s">
        <v>19</v>
      </c>
      <c r="H592" s="7">
        <v>3.73</v>
      </c>
      <c r="I592" s="7">
        <v>44</v>
      </c>
      <c r="J592" s="7">
        <v>74.95</v>
      </c>
      <c r="K592" s="7">
        <f t="shared" si="13"/>
        <v>189</v>
      </c>
      <c r="L592" s="7">
        <v>28</v>
      </c>
      <c r="M592" s="7" t="str">
        <f>IF(COUNTIF(体测成绩!$A$2:$A$530,$F592&amp;"")=0,"",IF(VLOOKUP($F592&amp;"",体测成绩!$A$2:$B$530,2,FALSE)="免测",80,VLOOKUP($F592&amp;"",体测成绩!$A$2:$B$530,2,FALSE)))</f>
        <v>80.7</v>
      </c>
      <c r="N592" s="7" t="str">
        <f>IF(OR(IFERROR(VALUE(M592)&lt;80,FALSE),COUNTIF(缓考名单!$A$2:$A$49,$F592&amp;"")&gt;0,COUNTIF(缓考名单!$B$2:$B$49,#REF!)&gt;0,IFERROR(VLOOKUP($F592&amp;"",学年成绩!$A$2:$B$462,2,FALSE)&lt;&gt;"100%",FALSE)),"是","")</f>
        <v/>
      </c>
      <c r="O592" s="7"/>
      <c r="P592" s="8" t="s">
        <v>435</v>
      </c>
    </row>
    <row r="593" ht="35" customHeight="1" spans="1:16">
      <c r="A593" s="7">
        <v>190</v>
      </c>
      <c r="B593" s="7">
        <v>2025</v>
      </c>
      <c r="C593" s="3" t="s">
        <v>16</v>
      </c>
      <c r="D593" s="3" t="s">
        <v>46</v>
      </c>
      <c r="E593" s="3" t="s">
        <v>89</v>
      </c>
      <c r="F593" s="11" t="s">
        <v>436</v>
      </c>
      <c r="G593" s="3" t="s">
        <v>19</v>
      </c>
      <c r="H593" s="7">
        <v>4.34</v>
      </c>
      <c r="I593" s="7">
        <v>14</v>
      </c>
      <c r="J593" s="7">
        <v>74.81</v>
      </c>
      <c r="K593" s="7">
        <f t="shared" si="13"/>
        <v>190</v>
      </c>
      <c r="L593" s="7">
        <v>39</v>
      </c>
      <c r="M593" s="7" t="str">
        <f>IF(COUNTIF(体测成绩!$A$2:$A$530,$F593&amp;"")=0,"",IF(VLOOKUP($F593&amp;"",体测成绩!$A$2:$B$530,2,FALSE)="免测",80,VLOOKUP($F593&amp;"",体测成绩!$A$2:$B$530,2,FALSE)))</f>
        <v>81.2</v>
      </c>
      <c r="N593" s="7" t="str">
        <f>IF(OR(IFERROR(VALUE(M593)&lt;80,FALSE),COUNTIF(缓考名单!$A$2:$A$49,$F593&amp;"")&gt;0,COUNTIF(缓考名单!$B$2:$B$49,#REF!)&gt;0,IFERROR(VLOOKUP($F593&amp;"",学年成绩!$A$2:$B$462,2,FALSE)&lt;&gt;"100%",FALSE)),"是","")</f>
        <v/>
      </c>
      <c r="O593" s="7"/>
      <c r="P593" s="8" t="s">
        <v>437</v>
      </c>
    </row>
    <row r="594" ht="35" customHeight="1" spans="1:16">
      <c r="A594" s="7">
        <f>ROW(A191)</f>
        <v>191</v>
      </c>
      <c r="B594" s="7">
        <v>2025</v>
      </c>
      <c r="C594" s="3" t="s">
        <v>16</v>
      </c>
      <c r="D594" s="3" t="s">
        <v>73</v>
      </c>
      <c r="E594" s="3" t="s">
        <v>74</v>
      </c>
      <c r="F594" s="11" t="s">
        <v>438</v>
      </c>
      <c r="G594" s="3" t="s">
        <v>20</v>
      </c>
      <c r="H594" s="7">
        <v>3.75</v>
      </c>
      <c r="I594" s="7">
        <v>44</v>
      </c>
      <c r="J594" s="7">
        <v>74.41</v>
      </c>
      <c r="K594" s="7">
        <f t="shared" si="13"/>
        <v>191</v>
      </c>
      <c r="L594" s="7">
        <v>34</v>
      </c>
      <c r="M594" s="7" t="str">
        <f>IF(COUNTIF(体测成绩!$A$2:$A$530,$F594&amp;"")=0,"",IF(VLOOKUP($F594&amp;"",体测成绩!$A$2:$B$530,2,FALSE)="免测",80,VLOOKUP($F594&amp;"",体测成绩!$A$2:$B$530,2,FALSE)))</f>
        <v>79.3</v>
      </c>
      <c r="N594" s="7" t="str">
        <f>IF(OR(IFERROR(VALUE(M594)&lt;80,FALSE),COUNTIF(缓考名单!$A$2:$A$49,$F594&amp;"")&gt;0,COUNTIF(缓考名单!$B$2:$B$49,#REF!)&gt;0,IFERROR(VLOOKUP($F594&amp;"",学年成绩!$A$2:$B$462,2,FALSE)&lt;&gt;"100%",FALSE)),"是","")</f>
        <v>是</v>
      </c>
      <c r="O594" s="7"/>
      <c r="P594" s="8" t="s">
        <v>439</v>
      </c>
    </row>
    <row r="595" ht="35" customHeight="1" spans="1:16">
      <c r="A595" s="7">
        <f>ROW(A192)</f>
        <v>192</v>
      </c>
      <c r="B595" s="7">
        <v>2025</v>
      </c>
      <c r="C595" s="3" t="s">
        <v>16</v>
      </c>
      <c r="D595" s="3" t="s">
        <v>26</v>
      </c>
      <c r="E595" s="3" t="s">
        <v>27</v>
      </c>
      <c r="F595" s="11" t="s">
        <v>440</v>
      </c>
      <c r="G595" s="3" t="s">
        <v>19</v>
      </c>
      <c r="H595" s="7">
        <v>3.84</v>
      </c>
      <c r="I595" s="7">
        <v>39</v>
      </c>
      <c r="J595" s="7">
        <v>74.39</v>
      </c>
      <c r="K595" s="7">
        <f t="shared" si="13"/>
        <v>192</v>
      </c>
      <c r="L595" s="7">
        <v>29</v>
      </c>
      <c r="M595" s="7" t="str">
        <f>IF(COUNTIF(体测成绩!$A$2:$A$530,$F595&amp;"")=0,"",IF(VLOOKUP($F595&amp;"",体测成绩!$A$2:$B$530,2,FALSE)="免测",80,VLOOKUP($F595&amp;"",体测成绩!$A$2:$B$530,2,FALSE)))</f>
        <v>92.8</v>
      </c>
      <c r="N595" s="7" t="str">
        <f>IF(OR(IFERROR(VALUE(M595)&lt;80,FALSE),COUNTIF(缓考名单!$A$2:$A$49,$F595&amp;"")&gt;0,COUNTIF(缓考名单!$B$2:$B$49,#REF!)&gt;0,IFERROR(VLOOKUP($F595&amp;"",学年成绩!$A$2:$B$462,2,FALSE)&lt;&gt;"100%",FALSE)),"是","")</f>
        <v/>
      </c>
      <c r="O595" s="7"/>
      <c r="P595" s="8" t="s">
        <v>441</v>
      </c>
    </row>
    <row r="596" ht="35" customHeight="1" spans="1:16">
      <c r="A596" s="7">
        <f>ROW(A193)</f>
        <v>193</v>
      </c>
      <c r="B596" s="7">
        <v>2025</v>
      </c>
      <c r="C596" s="3" t="s">
        <v>16</v>
      </c>
      <c r="D596" s="3" t="s">
        <v>26</v>
      </c>
      <c r="E596" s="3" t="s">
        <v>27</v>
      </c>
      <c r="F596" s="11" t="s">
        <v>442</v>
      </c>
      <c r="G596" s="3" t="s">
        <v>19</v>
      </c>
      <c r="H596" s="7">
        <v>3.9</v>
      </c>
      <c r="I596" s="7">
        <v>32</v>
      </c>
      <c r="J596" s="7">
        <v>74.35</v>
      </c>
      <c r="K596" s="7">
        <f t="shared" si="13"/>
        <v>193</v>
      </c>
      <c r="L596" s="7">
        <v>30</v>
      </c>
      <c r="M596" s="7" t="str">
        <f>IF(COUNTIF(体测成绩!$A$2:$A$530,$F596&amp;"")=0,"",IF(VLOOKUP($F596&amp;"",体测成绩!$A$2:$B$530,2,FALSE)="免测",80,VLOOKUP($F596&amp;"",体测成绩!$A$2:$B$530,2,FALSE)))</f>
        <v>82.3</v>
      </c>
      <c r="N596" s="7" t="str">
        <f>IF(OR(IFERROR(VALUE(M596)&lt;80,FALSE),COUNTIF(缓考名单!$A$2:$A$49,$F596&amp;"")&gt;0,COUNTIF(缓考名单!$B$2:$B$49,#REF!)&gt;0,IFERROR(VLOOKUP($F596&amp;"",学年成绩!$A$2:$B$462,2,FALSE)&lt;&gt;"100%",FALSE)),"是","")</f>
        <v/>
      </c>
      <c r="O596" s="7"/>
      <c r="P596" s="8" t="s">
        <v>443</v>
      </c>
    </row>
    <row r="597" ht="35" customHeight="1" spans="1:16">
      <c r="A597" s="7">
        <v>194</v>
      </c>
      <c r="B597" s="7">
        <v>2025</v>
      </c>
      <c r="C597" s="3" t="s">
        <v>16</v>
      </c>
      <c r="D597" s="3" t="s">
        <v>99</v>
      </c>
      <c r="E597" s="3" t="s">
        <v>100</v>
      </c>
      <c r="F597" s="11" t="s">
        <v>444</v>
      </c>
      <c r="G597" s="3" t="s">
        <v>19</v>
      </c>
      <c r="H597" s="7">
        <v>4.24</v>
      </c>
      <c r="I597" s="7">
        <v>13</v>
      </c>
      <c r="J597" s="7">
        <v>74.24</v>
      </c>
      <c r="K597" s="7">
        <f t="shared" si="13"/>
        <v>194</v>
      </c>
      <c r="L597" s="7">
        <v>25</v>
      </c>
      <c r="M597" s="7" t="str">
        <f>IF(COUNTIF(体测成绩!$A$2:$A$530,$F597&amp;"")=0,"",IF(VLOOKUP($F597&amp;"",体测成绩!$A$2:$B$530,2,FALSE)="免测",80,VLOOKUP($F597&amp;"",体测成绩!$A$2:$B$530,2,FALSE)))</f>
        <v>78.7</v>
      </c>
      <c r="N597" s="7" t="str">
        <f>IF(OR(IFERROR(VALUE(M597)&lt;80,FALSE),COUNTIF(缓考名单!$A$2:$A$49,$F597&amp;"")&gt;0,COUNTIF(缓考名单!$B$2:$B$49,#REF!)&gt;0,IFERROR(VLOOKUP($F597&amp;"",学年成绩!$A$2:$B$462,2,FALSE)&lt;&gt;"100%",FALSE)),"是","")</f>
        <v>是</v>
      </c>
      <c r="O597" s="7"/>
      <c r="P597" s="8" t="s">
        <v>445</v>
      </c>
    </row>
    <row r="598" ht="35" customHeight="1" spans="1:16">
      <c r="A598" s="7">
        <f t="shared" ref="A598:A603" si="14">ROW(A195)</f>
        <v>195</v>
      </c>
      <c r="B598" s="7">
        <v>2025</v>
      </c>
      <c r="C598" s="3" t="s">
        <v>16</v>
      </c>
      <c r="D598" s="3" t="s">
        <v>26</v>
      </c>
      <c r="E598" s="3" t="s">
        <v>27</v>
      </c>
      <c r="F598" s="11" t="s">
        <v>446</v>
      </c>
      <c r="G598" s="3" t="s">
        <v>19</v>
      </c>
      <c r="H598" s="7">
        <v>4.02</v>
      </c>
      <c r="I598" s="7">
        <v>22</v>
      </c>
      <c r="J598" s="7">
        <v>74.11</v>
      </c>
      <c r="K598" s="7">
        <f t="shared" si="13"/>
        <v>195</v>
      </c>
      <c r="L598" s="7">
        <v>31</v>
      </c>
      <c r="M598" s="7" t="str">
        <f>IF(COUNTIF(体测成绩!$A$2:$A$530,$F598&amp;"")=0,"",IF(VLOOKUP($F598&amp;"",体测成绩!$A$2:$B$530,2,FALSE)="免测",80,VLOOKUP($F598&amp;"",体测成绩!$A$2:$B$530,2,FALSE)))</f>
        <v>76.8</v>
      </c>
      <c r="N598" s="7" t="str">
        <f>IF(OR(IFERROR(VALUE(M598)&lt;80,FALSE),COUNTIF(缓考名单!$A$2:$A$49,$F598&amp;"")&gt;0,COUNTIF(缓考名单!$B$2:$B$49,#REF!)&gt;0,IFERROR(VLOOKUP($F598&amp;"",学年成绩!$A$2:$B$462,2,FALSE)&lt;&gt;"100%",FALSE)),"是","")</f>
        <v>是</v>
      </c>
      <c r="O598" s="7"/>
      <c r="P598" s="8" t="s">
        <v>447</v>
      </c>
    </row>
    <row r="599" ht="35" customHeight="1" spans="1:16">
      <c r="A599" s="7">
        <f t="shared" si="14"/>
        <v>196</v>
      </c>
      <c r="B599" s="7">
        <v>2025</v>
      </c>
      <c r="C599" s="3" t="s">
        <v>16</v>
      </c>
      <c r="D599" s="3" t="s">
        <v>40</v>
      </c>
      <c r="E599" s="3" t="s">
        <v>41</v>
      </c>
      <c r="F599" s="11" t="s">
        <v>448</v>
      </c>
      <c r="G599" s="3" t="s">
        <v>19</v>
      </c>
      <c r="H599" s="7">
        <v>3.83</v>
      </c>
      <c r="I599" s="7">
        <v>12</v>
      </c>
      <c r="J599" s="7">
        <v>74.11</v>
      </c>
      <c r="K599" s="7">
        <f t="shared" si="13"/>
        <v>196</v>
      </c>
      <c r="L599" s="7">
        <v>14</v>
      </c>
      <c r="M599" s="7">
        <v>98.6</v>
      </c>
      <c r="N599" s="7" t="str">
        <f>IF(OR(IFERROR(VALUE(M599)&lt;80,FALSE),COUNTIF(缓考名单!$A$2:$A$49,$F599&amp;"")&gt;0,COUNTIF(缓考名单!$B$2:$B$49,#REF!)&gt;0,IFERROR(VLOOKUP($F599&amp;"",学年成绩!$A$2:$B$462,2,FALSE)&lt;&gt;"100%",FALSE)),"是","")</f>
        <v/>
      </c>
      <c r="O599" s="7"/>
      <c r="P599" s="8" t="s">
        <v>449</v>
      </c>
    </row>
    <row r="600" ht="35" customHeight="1" spans="1:16">
      <c r="A600" s="7">
        <f t="shared" si="14"/>
        <v>197</v>
      </c>
      <c r="B600" s="7">
        <v>2025</v>
      </c>
      <c r="C600" s="3" t="s">
        <v>16</v>
      </c>
      <c r="D600" s="3" t="s">
        <v>99</v>
      </c>
      <c r="E600" s="3" t="s">
        <v>119</v>
      </c>
      <c r="F600" s="11" t="s">
        <v>450</v>
      </c>
      <c r="G600" s="3" t="s">
        <v>19</v>
      </c>
      <c r="H600" s="7">
        <v>3.89</v>
      </c>
      <c r="I600" s="7">
        <v>29</v>
      </c>
      <c r="J600" s="7">
        <v>73.96</v>
      </c>
      <c r="K600" s="7">
        <f t="shared" si="13"/>
        <v>197</v>
      </c>
      <c r="L600" s="7">
        <v>26</v>
      </c>
      <c r="M600" s="7" t="str">
        <f>IF(COUNTIF(体测成绩!$A$2:$A$530,$F600&amp;"")=0,"",IF(VLOOKUP($F600&amp;"",体测成绩!$A$2:$B$530,2,FALSE)="免测",80,VLOOKUP($F600&amp;"",体测成绩!$A$2:$B$530,2,FALSE)))</f>
        <v>75.8</v>
      </c>
      <c r="N600" s="7" t="str">
        <f>IF(OR(IFERROR(VALUE(M600)&lt;80,FALSE),COUNTIF(缓考名单!$A$2:$A$49,$F600&amp;"")&gt;0,COUNTIF(缓考名单!$B$2:$B$49,#REF!)&gt;0,IFERROR(VLOOKUP($F600&amp;"",学年成绩!$A$2:$B$462,2,FALSE)&lt;&gt;"100%",FALSE)),"是","")</f>
        <v>是</v>
      </c>
      <c r="O600" s="7"/>
      <c r="P600" s="8" t="s">
        <v>451</v>
      </c>
    </row>
    <row r="601" ht="35" customHeight="1" spans="1:16">
      <c r="A601" s="7">
        <f t="shared" si="14"/>
        <v>198</v>
      </c>
      <c r="B601" s="7">
        <v>2025</v>
      </c>
      <c r="C601" s="3" t="s">
        <v>16</v>
      </c>
      <c r="D601" s="3" t="s">
        <v>46</v>
      </c>
      <c r="E601" s="3" t="s">
        <v>94</v>
      </c>
      <c r="F601" s="11" t="s">
        <v>452</v>
      </c>
      <c r="G601" s="3" t="s">
        <v>19</v>
      </c>
      <c r="H601" s="7">
        <v>3.93</v>
      </c>
      <c r="I601" s="7">
        <v>36</v>
      </c>
      <c r="J601" s="7">
        <v>73.83</v>
      </c>
      <c r="K601" s="7">
        <f t="shared" si="13"/>
        <v>198</v>
      </c>
      <c r="L601" s="7">
        <v>40</v>
      </c>
      <c r="M601" s="7" t="str">
        <f>IF(COUNTIF(体测成绩!$A$2:$A$530,$F601&amp;"")=0,"",IF(VLOOKUP($F601&amp;"",体测成绩!$A$2:$B$530,2,FALSE)="免测",80,VLOOKUP($F601&amp;"",体测成绩!$A$2:$B$530,2,FALSE)))</f>
        <v>85.7</v>
      </c>
      <c r="N601" s="7" t="str">
        <f>IF(OR(IFERROR(VALUE(M601)&lt;80,FALSE),COUNTIF(缓考名单!$A$2:$A$49,$F601&amp;"")&gt;0,COUNTIF(缓考名单!$B$2:$B$49,#REF!)&gt;0,IFERROR(VLOOKUP($F601&amp;"",学年成绩!$A$2:$B$462,2,FALSE)&lt;&gt;"100%",FALSE)),"是","")</f>
        <v/>
      </c>
      <c r="O601" s="7"/>
      <c r="P601" s="8" t="s">
        <v>453</v>
      </c>
    </row>
    <row r="602" ht="35" customHeight="1" spans="1:16">
      <c r="A602" s="7">
        <f t="shared" si="14"/>
        <v>199</v>
      </c>
      <c r="B602" s="7">
        <v>2025</v>
      </c>
      <c r="C602" s="3" t="s">
        <v>16</v>
      </c>
      <c r="D602" s="3" t="s">
        <v>17</v>
      </c>
      <c r="E602" s="3" t="s">
        <v>35</v>
      </c>
      <c r="F602" s="11" t="s">
        <v>454</v>
      </c>
      <c r="G602" s="3" t="s">
        <v>19</v>
      </c>
      <c r="H602" s="7">
        <v>3.92</v>
      </c>
      <c r="I602" s="7">
        <v>27</v>
      </c>
      <c r="J602" s="7">
        <v>73.82</v>
      </c>
      <c r="K602" s="7">
        <f t="shared" si="13"/>
        <v>199</v>
      </c>
      <c r="L602" s="7">
        <v>28</v>
      </c>
      <c r="M602" s="7" t="str">
        <f>IF(COUNTIF(体测成绩!$A$2:$A$530,$F602&amp;"")=0,"",IF(VLOOKUP($F602&amp;"",体测成绩!$A$2:$B$530,2,FALSE)="免测",80,VLOOKUP($F602&amp;"",体测成绩!$A$2:$B$530,2,FALSE)))</f>
        <v>82.1</v>
      </c>
      <c r="N602" s="7" t="str">
        <f>IF(OR(IFERROR(VALUE(M602)&lt;80,FALSE),COUNTIF(缓考名单!$A$2:$A$49,$F602&amp;"")&gt;0,COUNTIF(缓考名单!$B$2:$B$49,#REF!)&gt;0,IFERROR(VLOOKUP($F602&amp;"",学年成绩!$A$2:$B$462,2,FALSE)&lt;&gt;"100%",FALSE)),"是","")</f>
        <v/>
      </c>
      <c r="O602" s="7"/>
      <c r="P602" s="8" t="s">
        <v>455</v>
      </c>
    </row>
    <row r="603" ht="35" customHeight="1" spans="1:16">
      <c r="A603" s="7">
        <f t="shared" si="14"/>
        <v>200</v>
      </c>
      <c r="B603" s="7">
        <v>2025</v>
      </c>
      <c r="C603" s="3" t="s">
        <v>16</v>
      </c>
      <c r="D603" s="3" t="s">
        <v>62</v>
      </c>
      <c r="E603" s="3" t="s">
        <v>63</v>
      </c>
      <c r="F603" s="11" t="s">
        <v>456</v>
      </c>
      <c r="G603" s="3" t="s">
        <v>19</v>
      </c>
      <c r="H603" s="7">
        <v>3.85</v>
      </c>
      <c r="I603" s="7">
        <v>19</v>
      </c>
      <c r="J603" s="7">
        <v>73.62</v>
      </c>
      <c r="K603" s="7">
        <f t="shared" si="13"/>
        <v>200</v>
      </c>
      <c r="L603" s="7">
        <v>18</v>
      </c>
      <c r="M603" s="7" t="str">
        <f>IF(COUNTIF(体测成绩!$A$2:$A$530,$F603&amp;"")=0,"",IF(VLOOKUP($F603&amp;"",体测成绩!$A$2:$B$530,2,FALSE)="免测",80,VLOOKUP($F603&amp;"",体测成绩!$A$2:$B$530,2,FALSE)))</f>
        <v>80.5</v>
      </c>
      <c r="N603" s="7" t="str">
        <f>IF(OR(IFERROR(VALUE(M603)&lt;80,FALSE),COUNTIF(缓考名单!$A$2:$A$49,$F603&amp;"")&gt;0,COUNTIF(缓考名单!$B$2:$B$49,#REF!)&gt;0,IFERROR(VLOOKUP($F603&amp;"",学年成绩!$A$2:$B$462,2,FALSE)&lt;&gt;"100%",FALSE)),"是","")</f>
        <v/>
      </c>
      <c r="O603" s="7"/>
      <c r="P603" s="8" t="s">
        <v>457</v>
      </c>
    </row>
    <row r="604" ht="35" customHeight="1" spans="1:16">
      <c r="A604" s="7">
        <v>201</v>
      </c>
      <c r="B604" s="7">
        <v>2025</v>
      </c>
      <c r="C604" s="3" t="s">
        <v>16</v>
      </c>
      <c r="D604" s="3" t="s">
        <v>73</v>
      </c>
      <c r="E604" s="3" t="s">
        <v>175</v>
      </c>
      <c r="F604" s="11" t="s">
        <v>458</v>
      </c>
      <c r="G604" s="3" t="s">
        <v>19</v>
      </c>
      <c r="H604" s="7">
        <v>4.18</v>
      </c>
      <c r="I604" s="7">
        <v>15</v>
      </c>
      <c r="J604" s="7">
        <v>73.59</v>
      </c>
      <c r="K604" s="7">
        <f t="shared" si="13"/>
        <v>201</v>
      </c>
      <c r="L604" s="7">
        <v>35</v>
      </c>
      <c r="M604" s="7">
        <v>70.2</v>
      </c>
      <c r="N604" s="7" t="str">
        <f>IF(OR(IFERROR(VALUE(M604)&lt;80,FALSE),COUNTIF(缓考名单!$A$2:$A$49,$F604&amp;"")&gt;0,COUNTIF(缓考名单!$B$2:$B$49,#REF!)&gt;0,IFERROR(VLOOKUP($F604&amp;"",学年成绩!$A$2:$B$462,2,FALSE)&lt;&gt;"100%",FALSE)),"是","")</f>
        <v>是</v>
      </c>
      <c r="O604" s="7"/>
      <c r="P604" s="8" t="s">
        <v>459</v>
      </c>
    </row>
    <row r="605" ht="35" customHeight="1" spans="1:16">
      <c r="A605" s="7">
        <f>ROW(A202)</f>
        <v>202</v>
      </c>
      <c r="B605" s="7">
        <v>2025</v>
      </c>
      <c r="C605" s="3" t="s">
        <v>16</v>
      </c>
      <c r="D605" s="3" t="s">
        <v>73</v>
      </c>
      <c r="E605" s="3" t="s">
        <v>74</v>
      </c>
      <c r="F605" s="11" t="s">
        <v>460</v>
      </c>
      <c r="G605" s="3" t="s">
        <v>20</v>
      </c>
      <c r="H605" s="7">
        <v>3.73</v>
      </c>
      <c r="I605" s="7">
        <v>45</v>
      </c>
      <c r="J605" s="7">
        <v>73.58</v>
      </c>
      <c r="K605" s="7">
        <f t="shared" si="13"/>
        <v>202</v>
      </c>
      <c r="L605" s="7">
        <v>36</v>
      </c>
      <c r="M605" s="7" t="str">
        <f>IF(COUNTIF(体测成绩!$A$2:$A$530,$F605&amp;"")=0,"",IF(VLOOKUP($F605&amp;"",体测成绩!$A$2:$B$530,2,FALSE)="免测",80,VLOOKUP($F605&amp;"",体测成绩!$A$2:$B$530,2,FALSE)))</f>
        <v>71.6</v>
      </c>
      <c r="N605" s="7" t="str">
        <f>IF(OR(IFERROR(VALUE(M605)&lt;80,FALSE),COUNTIF(缓考名单!$A$2:$A$49,$F605&amp;"")&gt;0,COUNTIF(缓考名单!$B$2:$B$49,#REF!)&gt;0,IFERROR(VLOOKUP($F605&amp;"",学年成绩!$A$2:$B$462,2,FALSE)&lt;&gt;"100%",FALSE)),"是","")</f>
        <v>是</v>
      </c>
      <c r="O605" s="7"/>
      <c r="P605" s="8" t="s">
        <v>461</v>
      </c>
    </row>
    <row r="606" ht="35" customHeight="1" spans="1:16">
      <c r="A606" s="7">
        <v>203</v>
      </c>
      <c r="B606" s="7">
        <v>2025</v>
      </c>
      <c r="C606" s="3" t="s">
        <v>16</v>
      </c>
      <c r="D606" s="3" t="s">
        <v>17</v>
      </c>
      <c r="E606" s="3" t="s">
        <v>57</v>
      </c>
      <c r="F606" s="11" t="s">
        <v>462</v>
      </c>
      <c r="G606" s="3" t="s">
        <v>19</v>
      </c>
      <c r="H606" s="7">
        <v>4.12</v>
      </c>
      <c r="I606" s="7">
        <v>18</v>
      </c>
      <c r="J606" s="7">
        <v>73.53</v>
      </c>
      <c r="K606" s="7">
        <f t="shared" si="13"/>
        <v>203</v>
      </c>
      <c r="L606" s="7">
        <v>29</v>
      </c>
      <c r="M606" s="7" t="str">
        <f>IF(COUNTIF(体测成绩!$A$2:$A$530,$F606&amp;"")=0,"",IF(VLOOKUP($F606&amp;"",体测成绩!$A$2:$B$530,2,FALSE)="免测",80,VLOOKUP($F606&amp;"",体测成绩!$A$2:$B$530,2,FALSE)))</f>
        <v>78.0</v>
      </c>
      <c r="N606" s="7" t="str">
        <f>IF(OR(IFERROR(VALUE(M606)&lt;80,FALSE),COUNTIF(缓考名单!$A$2:$A$49,$F606&amp;"")&gt;0,COUNTIF(缓考名单!$B$2:$B$49,#REF!)&gt;0,IFERROR(VLOOKUP($F606&amp;"",学年成绩!$A$2:$B$462,2,FALSE)&lt;&gt;"100%",FALSE)),"是","")</f>
        <v>是</v>
      </c>
      <c r="O606" s="7"/>
      <c r="P606" s="8" t="s">
        <v>463</v>
      </c>
    </row>
    <row r="607" ht="35" customHeight="1" spans="1:16">
      <c r="A607" s="7">
        <f>ROW(A204)</f>
        <v>204</v>
      </c>
      <c r="B607" s="7">
        <v>2025</v>
      </c>
      <c r="C607" s="3" t="s">
        <v>16</v>
      </c>
      <c r="D607" s="3" t="s">
        <v>26</v>
      </c>
      <c r="E607" s="3" t="s">
        <v>27</v>
      </c>
      <c r="F607" s="11" t="s">
        <v>464</v>
      </c>
      <c r="G607" s="3" t="s">
        <v>19</v>
      </c>
      <c r="H607" s="7">
        <v>3.63</v>
      </c>
      <c r="I607" s="7">
        <v>53</v>
      </c>
      <c r="J607" s="7">
        <v>73.49</v>
      </c>
      <c r="K607" s="7">
        <f t="shared" si="13"/>
        <v>204</v>
      </c>
      <c r="L607" s="7">
        <v>32</v>
      </c>
      <c r="M607" s="7" t="str">
        <f>IF(COUNTIF(体测成绩!$A$2:$A$530,$F607&amp;"")=0,"",IF(VLOOKUP($F607&amp;"",体测成绩!$A$2:$B$530,2,FALSE)="免测",80,VLOOKUP($F607&amp;"",体测成绩!$A$2:$B$530,2,FALSE)))</f>
        <v>70.1</v>
      </c>
      <c r="N607" s="7" t="str">
        <f>IF(OR(IFERROR(VALUE(M607)&lt;80,FALSE),COUNTIF(缓考名单!$A$2:$A$49,$F607&amp;"")&gt;0,COUNTIF(缓考名单!$B$2:$B$49,#REF!)&gt;0,IFERROR(VLOOKUP($F607&amp;"",学年成绩!$A$2:$B$462,2,FALSE)&lt;&gt;"100%",FALSE)),"是","")</f>
        <v>是</v>
      </c>
      <c r="O607" s="7"/>
      <c r="P607" s="8" t="s">
        <v>465</v>
      </c>
    </row>
    <row r="608" ht="35" customHeight="1" spans="1:16">
      <c r="A608" s="7">
        <v>205</v>
      </c>
      <c r="B608" s="7">
        <v>2025</v>
      </c>
      <c r="C608" s="3" t="s">
        <v>16</v>
      </c>
      <c r="D608" s="3" t="s">
        <v>62</v>
      </c>
      <c r="E608" s="3" t="s">
        <v>63</v>
      </c>
      <c r="F608" s="11" t="s">
        <v>466</v>
      </c>
      <c r="G608" s="3" t="s">
        <v>19</v>
      </c>
      <c r="H608" s="7">
        <v>4.16</v>
      </c>
      <c r="I608" s="7">
        <v>11</v>
      </c>
      <c r="J608" s="7">
        <v>73.47</v>
      </c>
      <c r="K608" s="7">
        <f t="shared" si="13"/>
        <v>205</v>
      </c>
      <c r="L608" s="7">
        <v>19</v>
      </c>
      <c r="M608" s="7" t="str">
        <f>IF(COUNTIF(体测成绩!$A$2:$A$530,$F608&amp;"")=0,"",IF(VLOOKUP($F608&amp;"",体测成绩!$A$2:$B$530,2,FALSE)="免测",80,VLOOKUP($F608&amp;"",体测成绩!$A$2:$B$530,2,FALSE)))</f>
        <v>69.2</v>
      </c>
      <c r="N608" s="7" t="str">
        <f>IF(OR(IFERROR(VALUE(M608)&lt;80,FALSE),COUNTIF(缓考名单!$A$2:$A$49,$F608&amp;"")&gt;0,COUNTIF(缓考名单!$B$2:$B$49,#REF!)&gt;0,IFERROR(VLOOKUP($F608&amp;"",学年成绩!$A$2:$B$462,2,FALSE)&lt;&gt;"100%",FALSE)),"是","")</f>
        <v>是</v>
      </c>
      <c r="O608" s="7"/>
      <c r="P608" s="8" t="s">
        <v>467</v>
      </c>
    </row>
    <row r="609" ht="35" customHeight="1" spans="1:16">
      <c r="A609" s="7">
        <v>206</v>
      </c>
      <c r="B609" s="7">
        <v>2025</v>
      </c>
      <c r="C609" s="3" t="s">
        <v>16</v>
      </c>
      <c r="D609" s="3" t="s">
        <v>17</v>
      </c>
      <c r="E609" s="3" t="s">
        <v>57</v>
      </c>
      <c r="F609" s="11" t="s">
        <v>468</v>
      </c>
      <c r="G609" s="3" t="s">
        <v>19</v>
      </c>
      <c r="H609" s="7">
        <v>4.15</v>
      </c>
      <c r="I609" s="7">
        <v>15</v>
      </c>
      <c r="J609" s="7">
        <v>73.47</v>
      </c>
      <c r="K609" s="7">
        <f t="shared" si="13"/>
        <v>206</v>
      </c>
      <c r="L609" s="7">
        <v>30</v>
      </c>
      <c r="M609" s="7" t="str">
        <f>IF(COUNTIF(体测成绩!$A$2:$A$530,$F609&amp;"")=0,"",IF(VLOOKUP($F609&amp;"",体测成绩!$A$2:$B$530,2,FALSE)="免测",80,VLOOKUP($F609&amp;"",体测成绩!$A$2:$B$530,2,FALSE)))</f>
        <v>60.6</v>
      </c>
      <c r="N609" s="7" t="str">
        <f>IF(OR(IFERROR(VALUE(M609)&lt;80,FALSE),COUNTIF(缓考名单!$A$2:$A$49,$F609&amp;"")&gt;0,COUNTIF(缓考名单!$B$2:$B$49,#REF!)&gt;0,IFERROR(VLOOKUP($F609&amp;"",学年成绩!$A$2:$B$462,2,FALSE)&lt;&gt;"100%",FALSE)),"是","")</f>
        <v>是</v>
      </c>
      <c r="O609" s="7"/>
      <c r="P609" s="8" t="s">
        <v>469</v>
      </c>
    </row>
    <row r="610" ht="35" customHeight="1" spans="1:16">
      <c r="A610" s="7">
        <f>ROW(A207)</f>
        <v>207</v>
      </c>
      <c r="B610" s="7">
        <v>2025</v>
      </c>
      <c r="C610" s="3" t="s">
        <v>16</v>
      </c>
      <c r="D610" s="3" t="s">
        <v>46</v>
      </c>
      <c r="E610" s="3" t="s">
        <v>94</v>
      </c>
      <c r="F610" s="11" t="s">
        <v>470</v>
      </c>
      <c r="G610" s="3" t="s">
        <v>20</v>
      </c>
      <c r="H610" s="7">
        <v>3.81</v>
      </c>
      <c r="I610" s="7">
        <v>42</v>
      </c>
      <c r="J610" s="7">
        <v>73.42</v>
      </c>
      <c r="K610" s="7">
        <f t="shared" si="13"/>
        <v>207</v>
      </c>
      <c r="L610" s="7">
        <v>41</v>
      </c>
      <c r="M610" s="7" t="str">
        <f>IF(COUNTIF(体测成绩!$A$2:$A$530,$F610&amp;"")=0,"",IF(VLOOKUP($F610&amp;"",体测成绩!$A$2:$B$530,2,FALSE)="免测",80,VLOOKUP($F610&amp;"",体测成绩!$A$2:$B$530,2,FALSE)))</f>
        <v>90.2</v>
      </c>
      <c r="N610" s="7" t="str">
        <f>IF(OR(IFERROR(VALUE(M610)&lt;80,FALSE),COUNTIF(缓考名单!$A$2:$A$49,$F610&amp;"")&gt;0,COUNTIF(缓考名单!$B$2:$B$49,#REF!)&gt;0,IFERROR(VLOOKUP($F610&amp;"",学年成绩!$A$2:$B$462,2,FALSE)&lt;&gt;"100%",FALSE)),"是","")</f>
        <v>是</v>
      </c>
      <c r="O610" s="7"/>
      <c r="P610" s="8" t="s">
        <v>471</v>
      </c>
    </row>
    <row r="611" ht="35" customHeight="1" spans="1:16">
      <c r="A611" s="7">
        <f>ROW(A208)</f>
        <v>208</v>
      </c>
      <c r="B611" s="7">
        <v>2025</v>
      </c>
      <c r="C611" s="3" t="s">
        <v>16</v>
      </c>
      <c r="D611" s="3" t="s">
        <v>26</v>
      </c>
      <c r="E611" s="3" t="s">
        <v>105</v>
      </c>
      <c r="F611" s="11" t="s">
        <v>472</v>
      </c>
      <c r="G611" s="3" t="s">
        <v>20</v>
      </c>
      <c r="H611" s="7">
        <v>4.26</v>
      </c>
      <c r="I611" s="7">
        <v>15</v>
      </c>
      <c r="J611" s="7">
        <v>73.28</v>
      </c>
      <c r="K611" s="7">
        <f t="shared" si="13"/>
        <v>208</v>
      </c>
      <c r="L611" s="7">
        <v>33</v>
      </c>
      <c r="M611" s="7" t="str">
        <f>IF(COUNTIF(体测成绩!$A$2:$A$530,$F611&amp;"")=0,"",IF(VLOOKUP($F611&amp;"",体测成绩!$A$2:$B$530,2,FALSE)="免测",80,VLOOKUP($F611&amp;"",体测成绩!$A$2:$B$530,2,FALSE)))</f>
        <v>67.2</v>
      </c>
      <c r="N611" s="7" t="str">
        <f>IF(OR(IFERROR(VALUE(M611)&lt;80,FALSE),COUNTIF(缓考名单!$A$2:$A$49,$F611&amp;"")&gt;0,COUNTIF(缓考名单!$B$2:$B$49,#REF!)&gt;0,IFERROR(VLOOKUP($F611&amp;"",学年成绩!$A$2:$B$462,2,FALSE)&lt;&gt;"100%",FALSE)),"是","")</f>
        <v>是</v>
      </c>
      <c r="O611" s="7"/>
      <c r="P611" s="8" t="s">
        <v>473</v>
      </c>
    </row>
    <row r="612" ht="35" customHeight="1" spans="1:16">
      <c r="A612" s="7">
        <f>ROW(A209)</f>
        <v>209</v>
      </c>
      <c r="B612" s="7">
        <v>2025</v>
      </c>
      <c r="C612" s="3" t="s">
        <v>16</v>
      </c>
      <c r="D612" s="3" t="s">
        <v>40</v>
      </c>
      <c r="E612" s="3" t="s">
        <v>41</v>
      </c>
      <c r="F612" s="11" t="s">
        <v>474</v>
      </c>
      <c r="G612" s="3" t="s">
        <v>19</v>
      </c>
      <c r="H612" s="7">
        <v>3.74</v>
      </c>
      <c r="I612" s="7">
        <v>16</v>
      </c>
      <c r="J612" s="7">
        <v>73.27</v>
      </c>
      <c r="K612" s="7">
        <f t="shared" si="13"/>
        <v>209</v>
      </c>
      <c r="L612" s="7">
        <v>15</v>
      </c>
      <c r="M612" s="7">
        <v>86.1</v>
      </c>
      <c r="N612" s="7" t="str">
        <f>IF(OR(IFERROR(VALUE(M612)&lt;80,FALSE),COUNTIF(缓考名单!$A$2:$A$49,$F612&amp;"")&gt;0,COUNTIF(缓考名单!$B$2:$B$49,#REF!)&gt;0,IFERROR(VLOOKUP($F612&amp;"",学年成绩!$A$2:$B$462,2,FALSE)&lt;&gt;"100%",FALSE)),"是","")</f>
        <v/>
      </c>
      <c r="O612" s="7"/>
      <c r="P612" s="8" t="s">
        <v>475</v>
      </c>
    </row>
    <row r="613" ht="35" customHeight="1" spans="1:16">
      <c r="A613" s="7">
        <f>ROW(A210)</f>
        <v>210</v>
      </c>
      <c r="B613" s="7">
        <v>2025</v>
      </c>
      <c r="C613" s="3" t="s">
        <v>16</v>
      </c>
      <c r="D613" s="3" t="s">
        <v>26</v>
      </c>
      <c r="E613" s="3" t="s">
        <v>54</v>
      </c>
      <c r="F613" s="11" t="s">
        <v>476</v>
      </c>
      <c r="G613" s="3" t="s">
        <v>19</v>
      </c>
      <c r="H613" s="7">
        <v>3.26</v>
      </c>
      <c r="I613" s="7">
        <v>69</v>
      </c>
      <c r="J613" s="7">
        <v>73.25</v>
      </c>
      <c r="K613" s="7">
        <f t="shared" si="13"/>
        <v>210</v>
      </c>
      <c r="L613" s="7">
        <v>34</v>
      </c>
      <c r="M613" s="7" t="str">
        <f>IF(COUNTIF(体测成绩!$A$2:$A$530,$F613&amp;"")=0,"",IF(VLOOKUP($F613&amp;"",体测成绩!$A$2:$B$530,2,FALSE)="免测",80,VLOOKUP($F613&amp;"",体测成绩!$A$2:$B$530,2,FALSE)))</f>
        <v>81.8</v>
      </c>
      <c r="N613" s="7" t="str">
        <f>IF(OR(IFERROR(VALUE(M613)&lt;80,FALSE),COUNTIF(缓考名单!$A$2:$A$49,$F613&amp;"")&gt;0,COUNTIF(缓考名单!$B$2:$B$49,#REF!)&gt;0,IFERROR(VLOOKUP($F613&amp;"",学年成绩!$A$2:$B$462,2,FALSE)&lt;&gt;"100%",FALSE)),"是","")</f>
        <v/>
      </c>
      <c r="O613" s="7"/>
      <c r="P613" s="8" t="s">
        <v>477</v>
      </c>
    </row>
    <row r="614" ht="35" hidden="1" customHeight="1" spans="1:16">
      <c r="A614" s="7">
        <v>612</v>
      </c>
      <c r="B614" s="7">
        <v>2023</v>
      </c>
      <c r="C614" s="3" t="s">
        <v>16</v>
      </c>
      <c r="D614" s="3" t="s">
        <v>46</v>
      </c>
      <c r="E614" s="3" t="s">
        <v>478</v>
      </c>
      <c r="F614" s="7">
        <v>202334310115</v>
      </c>
      <c r="G614" s="3" t="s">
        <v>19</v>
      </c>
      <c r="H614" s="7">
        <v>4.44</v>
      </c>
      <c r="I614" s="7">
        <v>24</v>
      </c>
      <c r="J614" s="7">
        <v>11.5</v>
      </c>
      <c r="K614" s="7">
        <v>361</v>
      </c>
      <c r="L614" s="7">
        <v>98</v>
      </c>
      <c r="M614" s="7" t="str">
        <f>IF(COUNTIF(体测成绩!$A$2:$A$530,$F614&amp;"")=0,"",IF(VLOOKUP($F614&amp;"",体测成绩!$A$2:$B$530,2,FALSE)="免测",80,VLOOKUP($F614&amp;"",体测成绩!$A$2:$B$530,2,FALSE)))</f>
        <v/>
      </c>
      <c r="N614" s="7" t="str">
        <f>IF(OR(IFERROR(VALUE(M614)&lt;80,FALSE),COUNTIF(缓考名单!$A$2:$A$49,$F614&amp;"")&gt;0,COUNTIF(缓考名单!$B$2:$B$49,#REF!)&gt;0,IFERROR(VLOOKUP($F614&amp;"",学年成绩!$A$2:$B$462,2,FALSE)&lt;&gt;"100%",FALSE)),"是","")</f>
        <v/>
      </c>
      <c r="O614" s="7"/>
      <c r="P614" s="8"/>
    </row>
    <row r="615" ht="35" hidden="1" customHeight="1" spans="1:16">
      <c r="A615" s="7">
        <v>613</v>
      </c>
      <c r="B615" s="7">
        <v>2023</v>
      </c>
      <c r="C615" s="3" t="s">
        <v>16</v>
      </c>
      <c r="D615" s="3" t="s">
        <v>46</v>
      </c>
      <c r="E615" s="3" t="s">
        <v>478</v>
      </c>
      <c r="F615" s="7">
        <v>202334310124</v>
      </c>
      <c r="G615" s="3" t="s">
        <v>19</v>
      </c>
      <c r="H615" s="7">
        <v>3.82</v>
      </c>
      <c r="I615" s="7">
        <v>147</v>
      </c>
      <c r="J615" s="7">
        <v>5</v>
      </c>
      <c r="K615" s="7">
        <v>378</v>
      </c>
      <c r="L615" s="7">
        <v>107</v>
      </c>
      <c r="M615" s="7" t="str">
        <f>IF(COUNTIF(体测成绩!$A$2:$A$530,$F615&amp;"")=0,"",IF(VLOOKUP($F615&amp;"",体测成绩!$A$2:$B$530,2,FALSE)="免测",80,VLOOKUP($F615&amp;"",体测成绩!$A$2:$B$530,2,FALSE)))</f>
        <v/>
      </c>
      <c r="N615" s="7" t="str">
        <f>IF(OR(IFERROR(VALUE(M615)&lt;80,FALSE),COUNTIF(缓考名单!$A$2:$A$49,$F615&amp;"")&gt;0,COUNTIF(缓考名单!$B$2:$B$49,#REF!)&gt;0,IFERROR(VLOOKUP($F615&amp;"",学年成绩!$A$2:$B$462,2,FALSE)&lt;&gt;"100%",FALSE)),"是","")</f>
        <v/>
      </c>
      <c r="O615" s="7"/>
      <c r="P615" s="8"/>
    </row>
    <row r="616" ht="35" hidden="1" customHeight="1" spans="1:16">
      <c r="A616" s="7">
        <v>614</v>
      </c>
      <c r="B616" s="7">
        <v>2023</v>
      </c>
      <c r="C616" s="3" t="s">
        <v>16</v>
      </c>
      <c r="D616" s="3" t="s">
        <v>46</v>
      </c>
      <c r="E616" s="3" t="s">
        <v>478</v>
      </c>
      <c r="F616" s="7">
        <v>202334310130</v>
      </c>
      <c r="G616" s="3" t="s">
        <v>19</v>
      </c>
      <c r="H616" s="7">
        <v>3.91</v>
      </c>
      <c r="I616" s="7">
        <v>133</v>
      </c>
      <c r="J616" s="7">
        <v>5</v>
      </c>
      <c r="K616" s="7">
        <v>378</v>
      </c>
      <c r="L616" s="7">
        <v>107</v>
      </c>
      <c r="M616" s="7" t="str">
        <f>IF(COUNTIF(体测成绩!$A$2:$A$530,$F616&amp;"")=0,"",IF(VLOOKUP($F616&amp;"",体测成绩!$A$2:$B$530,2,FALSE)="免测",80,VLOOKUP($F616&amp;"",体测成绩!$A$2:$B$530,2,FALSE)))</f>
        <v/>
      </c>
      <c r="N616" s="7" t="str">
        <f>IF(OR(IFERROR(VALUE(M616)&lt;80,FALSE),COUNTIF(缓考名单!$A$2:$A$49,$F616&amp;"")&gt;0,COUNTIF(缓考名单!$B$2:$B$49,#REF!)&gt;0,IFERROR(VLOOKUP($F616&amp;"",学年成绩!$A$2:$B$462,2,FALSE)&lt;&gt;"100%",FALSE)),"是","")</f>
        <v/>
      </c>
      <c r="O616" s="7"/>
      <c r="P616" s="8"/>
    </row>
    <row r="617" ht="35" hidden="1" customHeight="1" spans="1:16">
      <c r="A617" s="7">
        <v>615</v>
      </c>
      <c r="B617" s="7">
        <v>2023</v>
      </c>
      <c r="C617" s="3" t="s">
        <v>16</v>
      </c>
      <c r="D617" s="3" t="s">
        <v>46</v>
      </c>
      <c r="E617" s="3" t="s">
        <v>478</v>
      </c>
      <c r="F617" s="7">
        <v>202318610120</v>
      </c>
      <c r="G617" s="3" t="s">
        <v>20</v>
      </c>
      <c r="H617" s="7">
        <v>4.33</v>
      </c>
      <c r="I617" s="7">
        <v>46</v>
      </c>
      <c r="J617" s="7">
        <v>5</v>
      </c>
      <c r="K617" s="7">
        <v>378</v>
      </c>
      <c r="L617" s="7">
        <v>107</v>
      </c>
      <c r="M617" s="7" t="str">
        <f>IF(COUNTIF(体测成绩!$A$2:$A$530,$F617&amp;"")=0,"",IF(VLOOKUP($F617&amp;"",体测成绩!$A$2:$B$530,2,FALSE)="免测",80,VLOOKUP($F617&amp;"",体测成绩!$A$2:$B$530,2,FALSE)))</f>
        <v/>
      </c>
      <c r="N617" s="7" t="str">
        <f>IF(OR(IFERROR(VALUE(M617)&lt;80,FALSE),COUNTIF(缓考名单!$A$2:$A$49,$F617&amp;"")&gt;0,COUNTIF(缓考名单!$B$2:$B$49,#REF!)&gt;0,IFERROR(VLOOKUP($F617&amp;"",学年成绩!$A$2:$B$462,2,FALSE)&lt;&gt;"100%",FALSE)),"是","")</f>
        <v/>
      </c>
      <c r="O617" s="7"/>
      <c r="P617" s="8"/>
    </row>
    <row r="618" ht="35" hidden="1" customHeight="1" spans="1:16">
      <c r="A618" s="7">
        <v>616</v>
      </c>
      <c r="B618" s="7">
        <v>2023</v>
      </c>
      <c r="C618" s="3" t="s">
        <v>16</v>
      </c>
      <c r="D618" s="3" t="s">
        <v>46</v>
      </c>
      <c r="E618" s="3" t="s">
        <v>478</v>
      </c>
      <c r="F618" s="7">
        <v>202334310127</v>
      </c>
      <c r="G618" s="3" t="s">
        <v>19</v>
      </c>
      <c r="H618" s="7">
        <v>4.22</v>
      </c>
      <c r="I618" s="7">
        <v>75</v>
      </c>
      <c r="J618" s="7">
        <v>5</v>
      </c>
      <c r="K618" s="7">
        <v>378</v>
      </c>
      <c r="L618" s="7">
        <v>107</v>
      </c>
      <c r="M618" s="7" t="str">
        <f>IF(COUNTIF(体测成绩!$A$2:$A$530,$F618&amp;"")=0,"",IF(VLOOKUP($F618&amp;"",体测成绩!$A$2:$B$530,2,FALSE)="免测",80,VLOOKUP($F618&amp;"",体测成绩!$A$2:$B$530,2,FALSE)))</f>
        <v/>
      </c>
      <c r="N618" s="7" t="str">
        <f>IF(OR(IFERROR(VALUE(M618)&lt;80,FALSE),COUNTIF(缓考名单!$A$2:$A$49,$F618&amp;"")&gt;0,COUNTIF(缓考名单!$B$2:$B$49,#REF!)&gt;0,IFERROR(VLOOKUP($F618&amp;"",学年成绩!$A$2:$B$462,2,FALSE)&lt;&gt;"100%",FALSE)),"是","")</f>
        <v/>
      </c>
      <c r="O618" s="7"/>
      <c r="P618" s="8"/>
    </row>
    <row r="619" ht="35" hidden="1" customHeight="1" spans="1:16">
      <c r="A619" s="7">
        <v>617</v>
      </c>
      <c r="B619" s="7">
        <v>2023</v>
      </c>
      <c r="C619" s="3" t="s">
        <v>16</v>
      </c>
      <c r="D619" s="3" t="s">
        <v>46</v>
      </c>
      <c r="E619" s="3" t="s">
        <v>478</v>
      </c>
      <c r="F619" s="7">
        <v>202334310126</v>
      </c>
      <c r="G619" s="3" t="s">
        <v>19</v>
      </c>
      <c r="H619" s="7">
        <v>3.62</v>
      </c>
      <c r="I619" s="7">
        <v>176</v>
      </c>
      <c r="J619" s="7">
        <v>5.6</v>
      </c>
      <c r="K619" s="7">
        <v>374</v>
      </c>
      <c r="L619" s="7">
        <v>104</v>
      </c>
      <c r="M619" s="7" t="str">
        <f>IF(COUNTIF(体测成绩!$A$2:$A$530,$F619&amp;"")=0,"",IF(VLOOKUP($F619&amp;"",体测成绩!$A$2:$B$530,2,FALSE)="免测",80,VLOOKUP($F619&amp;"",体测成绩!$A$2:$B$530,2,FALSE)))</f>
        <v/>
      </c>
      <c r="N619" s="7" t="str">
        <f>IF(OR(IFERROR(VALUE(M619)&lt;80,FALSE),COUNTIF(缓考名单!$A$2:$A$49,$F619&amp;"")&gt;0,COUNTIF(缓考名单!$B$2:$B$49,#REF!)&gt;0,IFERROR(VLOOKUP($F619&amp;"",学年成绩!$A$2:$B$462,2,FALSE)&lt;&gt;"100%",FALSE)),"是","")</f>
        <v/>
      </c>
      <c r="O619" s="7"/>
      <c r="P619" s="8"/>
    </row>
    <row r="620" ht="35" hidden="1" customHeight="1" spans="1:16">
      <c r="A620" s="7">
        <v>618</v>
      </c>
      <c r="B620" s="7">
        <v>2023</v>
      </c>
      <c r="C620" s="3" t="s">
        <v>16</v>
      </c>
      <c r="D620" s="3" t="s">
        <v>46</v>
      </c>
      <c r="E620" s="3" t="s">
        <v>478</v>
      </c>
      <c r="F620" s="7">
        <v>202334310110</v>
      </c>
      <c r="G620" s="3" t="s">
        <v>19</v>
      </c>
      <c r="H620" s="7">
        <v>3.98</v>
      </c>
      <c r="I620" s="7">
        <v>123</v>
      </c>
      <c r="J620" s="7">
        <v>5</v>
      </c>
      <c r="K620" s="7">
        <v>378</v>
      </c>
      <c r="L620" s="7">
        <v>107</v>
      </c>
      <c r="M620" s="7" t="str">
        <f>IF(COUNTIF(体测成绩!$A$2:$A$530,$F620&amp;"")=0,"",IF(VLOOKUP($F620&amp;"",体测成绩!$A$2:$B$530,2,FALSE)="免测",80,VLOOKUP($F620&amp;"",体测成绩!$A$2:$B$530,2,FALSE)))</f>
        <v/>
      </c>
      <c r="N620" s="7" t="str">
        <f>IF(OR(IFERROR(VALUE(M620)&lt;80,FALSE),COUNTIF(缓考名单!$A$2:$A$49,$F620&amp;"")&gt;0,COUNTIF(缓考名单!$B$2:$B$49,#REF!)&gt;0,IFERROR(VLOOKUP($F620&amp;"",学年成绩!$A$2:$B$462,2,FALSE)&lt;&gt;"100%",FALSE)),"是","")</f>
        <v/>
      </c>
      <c r="O620" s="7"/>
      <c r="P620" s="8"/>
    </row>
    <row r="621" ht="35" hidden="1" customHeight="1" spans="1:16">
      <c r="A621" s="7">
        <v>619</v>
      </c>
      <c r="B621" s="7">
        <v>2023</v>
      </c>
      <c r="C621" s="3" t="s">
        <v>16</v>
      </c>
      <c r="D621" s="3" t="s">
        <v>46</v>
      </c>
      <c r="E621" s="3" t="s">
        <v>478</v>
      </c>
      <c r="F621" s="7">
        <v>202334310123</v>
      </c>
      <c r="G621" s="3" t="s">
        <v>19</v>
      </c>
      <c r="H621" s="7">
        <v>3.51</v>
      </c>
      <c r="I621" s="7">
        <v>191</v>
      </c>
      <c r="J621" s="7">
        <v>5</v>
      </c>
      <c r="K621" s="7">
        <v>378</v>
      </c>
      <c r="L621" s="7">
        <v>107</v>
      </c>
      <c r="M621" s="7" t="str">
        <f>IF(COUNTIF(体测成绩!$A$2:$A$530,$F621&amp;"")=0,"",IF(VLOOKUP($F621&amp;"",体测成绩!$A$2:$B$530,2,FALSE)="免测",80,VLOOKUP($F621&amp;"",体测成绩!$A$2:$B$530,2,FALSE)))</f>
        <v/>
      </c>
      <c r="N621" s="7" t="str">
        <f>IF(OR(IFERROR(VALUE(M621)&lt;80,FALSE),COUNTIF(缓考名单!$A$2:$A$49,$F621&amp;"")&gt;0,COUNTIF(缓考名单!$B$2:$B$49,#REF!)&gt;0,IFERROR(VLOOKUP($F621&amp;"",学年成绩!$A$2:$B$462,2,FALSE)&lt;&gt;"100%",FALSE)),"是","")</f>
        <v/>
      </c>
      <c r="O621" s="7"/>
      <c r="P621" s="8"/>
    </row>
    <row r="622" ht="35" hidden="1" customHeight="1" spans="1:16">
      <c r="A622" s="7">
        <v>620</v>
      </c>
      <c r="B622" s="7">
        <v>2023</v>
      </c>
      <c r="C622" s="3" t="s">
        <v>16</v>
      </c>
      <c r="D622" s="3" t="s">
        <v>46</v>
      </c>
      <c r="E622" s="3" t="s">
        <v>478</v>
      </c>
      <c r="F622" s="7">
        <v>202334310114</v>
      </c>
      <c r="G622" s="3" t="s">
        <v>19</v>
      </c>
      <c r="H622" s="7">
        <v>4.24</v>
      </c>
      <c r="I622" s="7">
        <v>70</v>
      </c>
      <c r="J622" s="7">
        <v>5.5</v>
      </c>
      <c r="K622" s="7">
        <v>375</v>
      </c>
      <c r="L622" s="7">
        <v>105</v>
      </c>
      <c r="M622" s="7" t="str">
        <f>IF(COUNTIF(体测成绩!$A$2:$A$530,$F622&amp;"")=0,"",IF(VLOOKUP($F622&amp;"",体测成绩!$A$2:$B$530,2,FALSE)="免测",80,VLOOKUP($F622&amp;"",体测成绩!$A$2:$B$530,2,FALSE)))</f>
        <v/>
      </c>
      <c r="N622" s="7" t="str">
        <f>IF(OR(IFERROR(VALUE(M622)&lt;80,FALSE),COUNTIF(缓考名单!$A$2:$A$49,$F622&amp;"")&gt;0,COUNTIF(缓考名单!$B$2:$B$49,#REF!)&gt;0,IFERROR(VLOOKUP($F622&amp;"",学年成绩!$A$2:$B$462,2,FALSE)&lt;&gt;"100%",FALSE)),"是","")</f>
        <v/>
      </c>
      <c r="O622" s="7"/>
      <c r="P622" s="8"/>
    </row>
    <row r="623" ht="35" hidden="1" customHeight="1" spans="1:16">
      <c r="A623" s="7">
        <v>621</v>
      </c>
      <c r="B623" s="7">
        <v>2023</v>
      </c>
      <c r="C623" s="3" t="s">
        <v>16</v>
      </c>
      <c r="D623" s="3" t="s">
        <v>46</v>
      </c>
      <c r="E623" s="3" t="s">
        <v>478</v>
      </c>
      <c r="F623" s="7">
        <v>202334310112</v>
      </c>
      <c r="G623" s="3" t="s">
        <v>19</v>
      </c>
      <c r="H623" s="7">
        <v>4.15</v>
      </c>
      <c r="I623" s="7">
        <v>85</v>
      </c>
      <c r="J623" s="7">
        <v>5</v>
      </c>
      <c r="K623" s="7">
        <v>378</v>
      </c>
      <c r="L623" s="7">
        <v>107</v>
      </c>
      <c r="M623" s="7" t="str">
        <f>IF(COUNTIF(体测成绩!$A$2:$A$530,$F623&amp;"")=0,"",IF(VLOOKUP($F623&amp;"",体测成绩!$A$2:$B$530,2,FALSE)="免测",80,VLOOKUP($F623&amp;"",体测成绩!$A$2:$B$530,2,FALSE)))</f>
        <v/>
      </c>
      <c r="N623" s="7" t="str">
        <f>IF(OR(IFERROR(VALUE(M623)&lt;80,FALSE),COUNTIF(缓考名单!$A$2:$A$49,$F623&amp;"")&gt;0,COUNTIF(缓考名单!$B$2:$B$49,#REF!)&gt;0,IFERROR(VLOOKUP($F623&amp;"",学年成绩!$A$2:$B$462,2,FALSE)&lt;&gt;"100%",FALSE)),"是","")</f>
        <v/>
      </c>
      <c r="O623" s="7"/>
      <c r="P623" s="8"/>
    </row>
    <row r="624" ht="35" hidden="1" customHeight="1" spans="1:16">
      <c r="A624" s="7">
        <v>622</v>
      </c>
      <c r="B624" s="7">
        <v>2023</v>
      </c>
      <c r="C624" s="3" t="s">
        <v>16</v>
      </c>
      <c r="D624" s="3" t="s">
        <v>46</v>
      </c>
      <c r="E624" s="3" t="s">
        <v>478</v>
      </c>
      <c r="F624" s="7">
        <v>202334310113</v>
      </c>
      <c r="G624" s="3" t="s">
        <v>20</v>
      </c>
      <c r="H624" s="7">
        <v>4.29</v>
      </c>
      <c r="I624" s="7">
        <v>54</v>
      </c>
      <c r="J624" s="7">
        <v>5</v>
      </c>
      <c r="K624" s="7">
        <v>378</v>
      </c>
      <c r="L624" s="7">
        <v>107</v>
      </c>
      <c r="M624" s="7" t="str">
        <f>IF(COUNTIF(体测成绩!$A$2:$A$530,$F624&amp;"")=0,"",IF(VLOOKUP($F624&amp;"",体测成绩!$A$2:$B$530,2,FALSE)="免测",80,VLOOKUP($F624&amp;"",体测成绩!$A$2:$B$530,2,FALSE)))</f>
        <v/>
      </c>
      <c r="N624" s="7" t="str">
        <f>IF(OR(IFERROR(VALUE(M624)&lt;80,FALSE),COUNTIF(缓考名单!$A$2:$A$49,$F624&amp;"")&gt;0,COUNTIF(缓考名单!$B$2:$B$49,#REF!)&gt;0,IFERROR(VLOOKUP($F624&amp;"",学年成绩!$A$2:$B$462,2,FALSE)&lt;&gt;"100%",FALSE)),"是","")</f>
        <v/>
      </c>
      <c r="O624" s="7"/>
      <c r="P624" s="8"/>
    </row>
    <row r="625" ht="35" hidden="1" customHeight="1" spans="1:16">
      <c r="A625" s="7">
        <v>623</v>
      </c>
      <c r="B625" s="7">
        <v>2023</v>
      </c>
      <c r="C625" s="3" t="s">
        <v>16</v>
      </c>
      <c r="D625" s="3" t="s">
        <v>46</v>
      </c>
      <c r="E625" s="3" t="s">
        <v>478</v>
      </c>
      <c r="F625" s="7">
        <v>202334310111</v>
      </c>
      <c r="G625" s="3" t="s">
        <v>19</v>
      </c>
      <c r="H625" s="7">
        <v>4.05</v>
      </c>
      <c r="I625" s="7">
        <v>110</v>
      </c>
      <c r="J625" s="7">
        <v>15.1</v>
      </c>
      <c r="K625" s="7">
        <v>356</v>
      </c>
      <c r="L625" s="7">
        <v>95</v>
      </c>
      <c r="M625" s="7" t="str">
        <f>IF(COUNTIF(体测成绩!$A$2:$A$530,$F625&amp;"")=0,"",IF(VLOOKUP($F625&amp;"",体测成绩!$A$2:$B$530,2,FALSE)="免测",80,VLOOKUP($F625&amp;"",体测成绩!$A$2:$B$530,2,FALSE)))</f>
        <v/>
      </c>
      <c r="N625" s="7" t="str">
        <f>IF(OR(IFERROR(VALUE(M625)&lt;80,FALSE),COUNTIF(缓考名单!$A$2:$A$49,$F625&amp;"")&gt;0,COUNTIF(缓考名单!$B$2:$B$49,#REF!)&gt;0,IFERROR(VLOOKUP($F625&amp;"",学年成绩!$A$2:$B$462,2,FALSE)&lt;&gt;"100%",FALSE)),"是","")</f>
        <v/>
      </c>
      <c r="O625" s="7"/>
      <c r="P625" s="8"/>
    </row>
    <row r="626" ht="35" hidden="1" customHeight="1" spans="1:16">
      <c r="A626" s="7">
        <v>624</v>
      </c>
      <c r="B626" s="7">
        <v>2023</v>
      </c>
      <c r="C626" s="3" t="s">
        <v>16</v>
      </c>
      <c r="D626" s="3" t="s">
        <v>46</v>
      </c>
      <c r="E626" s="3" t="s">
        <v>478</v>
      </c>
      <c r="F626" s="7">
        <v>202319110306</v>
      </c>
      <c r="G626" s="3" t="s">
        <v>19</v>
      </c>
      <c r="H626" s="7">
        <v>4.43</v>
      </c>
      <c r="I626" s="7">
        <v>29</v>
      </c>
      <c r="J626" s="7">
        <v>5</v>
      </c>
      <c r="K626" s="7">
        <v>378</v>
      </c>
      <c r="L626" s="7">
        <v>107</v>
      </c>
      <c r="M626" s="7" t="str">
        <f>IF(COUNTIF(体测成绩!$A$2:$A$530,$F626&amp;"")=0,"",IF(VLOOKUP($F626&amp;"",体测成绩!$A$2:$B$530,2,FALSE)="免测",80,VLOOKUP($F626&amp;"",体测成绩!$A$2:$B$530,2,FALSE)))</f>
        <v/>
      </c>
      <c r="N626" s="7" t="str">
        <f>IF(OR(IFERROR(VALUE(M626)&lt;80,FALSE),COUNTIF(缓考名单!$A$2:$A$49,$F626&amp;"")&gt;0,COUNTIF(缓考名单!$B$2:$B$49,#REF!)&gt;0,IFERROR(VLOOKUP($F626&amp;"",学年成绩!$A$2:$B$462,2,FALSE)&lt;&gt;"100%",FALSE)),"是","")</f>
        <v/>
      </c>
      <c r="O626" s="7"/>
      <c r="P626" s="8"/>
    </row>
    <row r="627" ht="35" hidden="1" customHeight="1" spans="1:16">
      <c r="A627" s="7">
        <v>625</v>
      </c>
      <c r="B627" s="7">
        <v>2023</v>
      </c>
      <c r="C627" s="3" t="s">
        <v>16</v>
      </c>
      <c r="D627" s="3" t="s">
        <v>46</v>
      </c>
      <c r="E627" s="3" t="s">
        <v>478</v>
      </c>
      <c r="F627" s="7">
        <v>202334310118</v>
      </c>
      <c r="G627" s="3" t="s">
        <v>20</v>
      </c>
      <c r="H627" s="7">
        <v>4.38</v>
      </c>
      <c r="I627" s="7">
        <v>36</v>
      </c>
      <c r="J627" s="7">
        <v>5</v>
      </c>
      <c r="K627" s="7">
        <v>378</v>
      </c>
      <c r="L627" s="7">
        <v>107</v>
      </c>
      <c r="M627" s="7" t="str">
        <f>IF(COUNTIF(体测成绩!$A$2:$A$530,$F627&amp;"")=0,"",IF(VLOOKUP($F627&amp;"",体测成绩!$A$2:$B$530,2,FALSE)="免测",80,VLOOKUP($F627&amp;"",体测成绩!$A$2:$B$530,2,FALSE)))</f>
        <v/>
      </c>
      <c r="N627" s="7" t="str">
        <f>IF(OR(IFERROR(VALUE(M627)&lt;80,FALSE),COUNTIF(缓考名单!$A$2:$A$49,$F627&amp;"")&gt;0,COUNTIF(缓考名单!$B$2:$B$49,#REF!)&gt;0,IFERROR(VLOOKUP($F627&amp;"",学年成绩!$A$2:$B$462,2,FALSE)&lt;&gt;"100%",FALSE)),"是","")</f>
        <v/>
      </c>
      <c r="O627" s="7"/>
      <c r="P627" s="8"/>
    </row>
    <row r="628" ht="35" hidden="1" customHeight="1" spans="1:16">
      <c r="A628" s="7">
        <v>626</v>
      </c>
      <c r="B628" s="7">
        <v>2023</v>
      </c>
      <c r="C628" s="3" t="s">
        <v>16</v>
      </c>
      <c r="D628" s="3" t="s">
        <v>46</v>
      </c>
      <c r="E628" s="3" t="s">
        <v>478</v>
      </c>
      <c r="F628" s="7">
        <v>202334310108</v>
      </c>
      <c r="G628" s="3" t="s">
        <v>19</v>
      </c>
      <c r="H628" s="7">
        <v>4.44</v>
      </c>
      <c r="I628" s="7">
        <v>23</v>
      </c>
      <c r="J628" s="7">
        <v>9.9</v>
      </c>
      <c r="K628" s="7">
        <v>367</v>
      </c>
      <c r="L628" s="7">
        <v>100</v>
      </c>
      <c r="M628" s="7" t="str">
        <f>IF(COUNTIF(体测成绩!$A$2:$A$530,$F628&amp;"")=0,"",IF(VLOOKUP($F628&amp;"",体测成绩!$A$2:$B$530,2,FALSE)="免测",80,VLOOKUP($F628&amp;"",体测成绩!$A$2:$B$530,2,FALSE)))</f>
        <v/>
      </c>
      <c r="N628" s="7" t="str">
        <f>IF(OR(IFERROR(VALUE(M628)&lt;80,FALSE),COUNTIF(缓考名单!$A$2:$A$49,$F628&amp;"")&gt;0,COUNTIF(缓考名单!$B$2:$B$49,#REF!)&gt;0,IFERROR(VLOOKUP($F628&amp;"",学年成绩!$A$2:$B$462,2,FALSE)&lt;&gt;"100%",FALSE)),"是","")</f>
        <v/>
      </c>
      <c r="O628" s="7"/>
      <c r="P628" s="8"/>
    </row>
    <row r="629" ht="35" hidden="1" customHeight="1" spans="1:16">
      <c r="A629" s="7">
        <v>627</v>
      </c>
      <c r="B629" s="7">
        <v>2023</v>
      </c>
      <c r="C629" s="3" t="s">
        <v>16</v>
      </c>
      <c r="D629" s="3" t="s">
        <v>46</v>
      </c>
      <c r="E629" s="3" t="s">
        <v>478</v>
      </c>
      <c r="F629" s="7">
        <v>202334310121</v>
      </c>
      <c r="G629" s="3" t="s">
        <v>19</v>
      </c>
      <c r="H629" s="7">
        <v>3.9</v>
      </c>
      <c r="I629" s="7">
        <v>134</v>
      </c>
      <c r="J629" s="7">
        <v>5</v>
      </c>
      <c r="K629" s="7">
        <v>378</v>
      </c>
      <c r="L629" s="7">
        <v>107</v>
      </c>
      <c r="M629" s="7" t="str">
        <f>IF(COUNTIF(体测成绩!$A$2:$A$530,$F629&amp;"")=0,"",IF(VLOOKUP($F629&amp;"",体测成绩!$A$2:$B$530,2,FALSE)="免测",80,VLOOKUP($F629&amp;"",体测成绩!$A$2:$B$530,2,FALSE)))</f>
        <v/>
      </c>
      <c r="N629" s="7" t="str">
        <f>IF(OR(IFERROR(VALUE(M629)&lt;80,FALSE),COUNTIF(缓考名单!$A$2:$A$49,$F629&amp;"")&gt;0,COUNTIF(缓考名单!$B$2:$B$49,#REF!)&gt;0,IFERROR(VLOOKUP($F629&amp;"",学年成绩!$A$2:$B$462,2,FALSE)&lt;&gt;"100%",FALSE)),"是","")</f>
        <v/>
      </c>
      <c r="O629" s="7"/>
      <c r="P629" s="8"/>
    </row>
    <row r="630" ht="35" hidden="1" customHeight="1" spans="1:16">
      <c r="A630" s="7">
        <v>628</v>
      </c>
      <c r="B630" s="7">
        <v>2023</v>
      </c>
      <c r="C630" s="3" t="s">
        <v>16</v>
      </c>
      <c r="D630" s="3" t="s">
        <v>46</v>
      </c>
      <c r="E630" s="3" t="s">
        <v>478</v>
      </c>
      <c r="F630" s="7">
        <v>202014210218</v>
      </c>
      <c r="G630" s="3" t="s">
        <v>20</v>
      </c>
      <c r="H630" s="7">
        <v>4.29</v>
      </c>
      <c r="I630" s="7">
        <v>53</v>
      </c>
      <c r="J630" s="7">
        <v>5.25</v>
      </c>
      <c r="K630" s="7">
        <v>377</v>
      </c>
      <c r="L630" s="7">
        <v>106</v>
      </c>
      <c r="M630" s="7" t="str">
        <f>IF(COUNTIF(体测成绩!$A$2:$A$530,$F630&amp;"")=0,"",IF(VLOOKUP($F630&amp;"",体测成绩!$A$2:$B$530,2,FALSE)="免测",80,VLOOKUP($F630&amp;"",体测成绩!$A$2:$B$530,2,FALSE)))</f>
        <v/>
      </c>
      <c r="N630" s="7" t="str">
        <f>IF(OR(IFERROR(VALUE(M630)&lt;80,FALSE),COUNTIF(缓考名单!$A$2:$A$49,$F630&amp;"")&gt;0,COUNTIF(缓考名单!$B$2:$B$49,#REF!)&gt;0,IFERROR(VLOOKUP($F630&amp;"",学年成绩!$A$2:$B$462,2,FALSE)&lt;&gt;"100%",FALSE)),"是","")</f>
        <v/>
      </c>
      <c r="O630" s="7"/>
      <c r="P630" s="8"/>
    </row>
    <row r="631" ht="35" hidden="1" customHeight="1" spans="1:16">
      <c r="A631" s="7">
        <v>629</v>
      </c>
      <c r="B631" s="7">
        <v>2023</v>
      </c>
      <c r="C631" s="3" t="s">
        <v>16</v>
      </c>
      <c r="D631" s="3" t="s">
        <v>46</v>
      </c>
      <c r="E631" s="3" t="s">
        <v>478</v>
      </c>
      <c r="F631" s="7">
        <v>202334310119</v>
      </c>
      <c r="G631" s="3" t="s">
        <v>19</v>
      </c>
      <c r="H631" s="7">
        <v>4.19</v>
      </c>
      <c r="I631" s="7">
        <v>79</v>
      </c>
      <c r="J631" s="7">
        <v>5</v>
      </c>
      <c r="K631" s="7">
        <v>378</v>
      </c>
      <c r="L631" s="7">
        <v>107</v>
      </c>
      <c r="M631" s="7" t="str">
        <f>IF(COUNTIF(体测成绩!$A$2:$A$530,$F631&amp;"")=0,"",IF(VLOOKUP($F631&amp;"",体测成绩!$A$2:$B$530,2,FALSE)="免测",80,VLOOKUP($F631&amp;"",体测成绩!$A$2:$B$530,2,FALSE)))</f>
        <v/>
      </c>
      <c r="N631" s="7" t="str">
        <f>IF(OR(IFERROR(VALUE(M631)&lt;80,FALSE),COUNTIF(缓考名单!$A$2:$A$49,$F631&amp;"")&gt;0,COUNTIF(缓考名单!$B$2:$B$49,#REF!)&gt;0,IFERROR(VLOOKUP($F631&amp;"",学年成绩!$A$2:$B$462,2,FALSE)&lt;&gt;"100%",FALSE)),"是","")</f>
        <v/>
      </c>
      <c r="O631" s="7"/>
      <c r="P631" s="8"/>
    </row>
    <row r="632" ht="35" hidden="1" customHeight="1" spans="1:16">
      <c r="A632" s="7">
        <v>630</v>
      </c>
      <c r="B632" s="7">
        <v>2023</v>
      </c>
      <c r="C632" s="3" t="s">
        <v>16</v>
      </c>
      <c r="D632" s="3" t="s">
        <v>46</v>
      </c>
      <c r="E632" s="3" t="s">
        <v>478</v>
      </c>
      <c r="F632" s="7">
        <v>202334310116</v>
      </c>
      <c r="G632" s="3" t="s">
        <v>19</v>
      </c>
      <c r="H632" s="7">
        <v>4.09</v>
      </c>
      <c r="I632" s="7">
        <v>104</v>
      </c>
      <c r="J632" s="7">
        <v>6.25</v>
      </c>
      <c r="K632" s="7">
        <v>371</v>
      </c>
      <c r="L632" s="7">
        <v>102</v>
      </c>
      <c r="M632" s="7" t="str">
        <f>IF(COUNTIF(体测成绩!$A$2:$A$530,$F632&amp;"")=0,"",IF(VLOOKUP($F632&amp;"",体测成绩!$A$2:$B$530,2,FALSE)="免测",80,VLOOKUP($F632&amp;"",体测成绩!$A$2:$B$530,2,FALSE)))</f>
        <v/>
      </c>
      <c r="N632" s="7" t="str">
        <f>IF(OR(IFERROR(VALUE(M632)&lt;80,FALSE),COUNTIF(缓考名单!$A$2:$A$49,$F632&amp;"")&gt;0,COUNTIF(缓考名单!$B$2:$B$49,#REF!)&gt;0,IFERROR(VLOOKUP($F632&amp;"",学年成绩!$A$2:$B$462,2,FALSE)&lt;&gt;"100%",FALSE)),"是","")</f>
        <v/>
      </c>
      <c r="O632" s="7"/>
      <c r="P632" s="8"/>
    </row>
    <row r="633" ht="35" hidden="1" customHeight="1" spans="1:16">
      <c r="A633" s="7">
        <v>631</v>
      </c>
      <c r="B633" s="7">
        <v>2023</v>
      </c>
      <c r="C633" s="3" t="s">
        <v>16</v>
      </c>
      <c r="D633" s="3" t="s">
        <v>46</v>
      </c>
      <c r="E633" s="3" t="s">
        <v>478</v>
      </c>
      <c r="F633" s="7">
        <v>202334310101</v>
      </c>
      <c r="G633" s="3" t="s">
        <v>20</v>
      </c>
      <c r="H633" s="7">
        <v>4.46</v>
      </c>
      <c r="I633" s="7">
        <v>18</v>
      </c>
      <c r="J633" s="7">
        <v>5</v>
      </c>
      <c r="K633" s="7">
        <v>378</v>
      </c>
      <c r="L633" s="7">
        <v>107</v>
      </c>
      <c r="M633" s="7" t="str">
        <f>IF(COUNTIF(体测成绩!$A$2:$A$530,$F633&amp;"")=0,"",IF(VLOOKUP($F633&amp;"",体测成绩!$A$2:$B$530,2,FALSE)="免测",80,VLOOKUP($F633&amp;"",体测成绩!$A$2:$B$530,2,FALSE)))</f>
        <v/>
      </c>
      <c r="N633" s="7" t="str">
        <f>IF(OR(IFERROR(VALUE(M633)&lt;80,FALSE),COUNTIF(缓考名单!$A$2:$A$49,$F633&amp;"")&gt;0,COUNTIF(缓考名单!$B$2:$B$49,#REF!)&gt;0,IFERROR(VLOOKUP($F633&amp;"",学年成绩!$A$2:$B$462,2,FALSE)&lt;&gt;"100%",FALSE)),"是","")</f>
        <v/>
      </c>
      <c r="O633" s="7"/>
      <c r="P633" s="8"/>
    </row>
    <row r="634" ht="35" hidden="1" customHeight="1" spans="1:16">
      <c r="A634" s="7">
        <v>632</v>
      </c>
      <c r="B634" s="7">
        <v>2023</v>
      </c>
      <c r="C634" s="3" t="s">
        <v>16</v>
      </c>
      <c r="D634" s="3" t="s">
        <v>46</v>
      </c>
      <c r="E634" s="3" t="s">
        <v>478</v>
      </c>
      <c r="F634" s="7">
        <v>202334310125</v>
      </c>
      <c r="G634" s="3" t="s">
        <v>19</v>
      </c>
      <c r="H634" s="7">
        <v>4.25</v>
      </c>
      <c r="I634" s="7">
        <v>64</v>
      </c>
      <c r="J634" s="7">
        <v>13</v>
      </c>
      <c r="K634" s="7">
        <v>360</v>
      </c>
      <c r="L634" s="7">
        <v>97</v>
      </c>
      <c r="M634" s="7" t="str">
        <f>IF(COUNTIF(体测成绩!$A$2:$A$530,$F634&amp;"")=0,"",IF(VLOOKUP($F634&amp;"",体测成绩!$A$2:$B$530,2,FALSE)="免测",80,VLOOKUP($F634&amp;"",体测成绩!$A$2:$B$530,2,FALSE)))</f>
        <v/>
      </c>
      <c r="N634" s="7" t="str">
        <f>IF(OR(IFERROR(VALUE(M634)&lt;80,FALSE),COUNTIF(缓考名单!$A$2:$A$49,$F634&amp;"")&gt;0,COUNTIF(缓考名单!$B$2:$B$49,#REF!)&gt;0,IFERROR(VLOOKUP($F634&amp;"",学年成绩!$A$2:$B$462,2,FALSE)&lt;&gt;"100%",FALSE)),"是","")</f>
        <v/>
      </c>
      <c r="O634" s="7"/>
      <c r="P634" s="8"/>
    </row>
    <row r="635" ht="35" hidden="1" customHeight="1" spans="1:16">
      <c r="A635" s="7">
        <v>633</v>
      </c>
      <c r="B635" s="7">
        <v>2023</v>
      </c>
      <c r="C635" s="3" t="s">
        <v>16</v>
      </c>
      <c r="D635" s="3" t="s">
        <v>46</v>
      </c>
      <c r="E635" s="3" t="s">
        <v>478</v>
      </c>
      <c r="F635" s="7">
        <v>202334310109</v>
      </c>
      <c r="G635" s="3" t="s">
        <v>19</v>
      </c>
      <c r="H635" s="7">
        <v>4.14</v>
      </c>
      <c r="I635" s="7">
        <v>86</v>
      </c>
      <c r="J635" s="7">
        <v>5</v>
      </c>
      <c r="K635" s="7">
        <v>378</v>
      </c>
      <c r="L635" s="7">
        <v>107</v>
      </c>
      <c r="M635" s="7" t="str">
        <f>IF(COUNTIF(体测成绩!$A$2:$A$530,$F635&amp;"")=0,"",IF(VLOOKUP($F635&amp;"",体测成绩!$A$2:$B$530,2,FALSE)="免测",80,VLOOKUP($F635&amp;"",体测成绩!$A$2:$B$530,2,FALSE)))</f>
        <v/>
      </c>
      <c r="N635" s="7" t="str">
        <f>IF(OR(IFERROR(VALUE(M635)&lt;80,FALSE),COUNTIF(缓考名单!$A$2:$A$49,$F635&amp;"")&gt;0,COUNTIF(缓考名单!$B$2:$B$49,#REF!)&gt;0,IFERROR(VLOOKUP($F635&amp;"",学年成绩!$A$2:$B$462,2,FALSE)&lt;&gt;"100%",FALSE)),"是","")</f>
        <v/>
      </c>
      <c r="O635" s="7"/>
      <c r="P635" s="8"/>
    </row>
    <row r="636" ht="35" hidden="1" customHeight="1" spans="1:16">
      <c r="A636" s="7">
        <v>634</v>
      </c>
      <c r="B636" s="7">
        <v>2023</v>
      </c>
      <c r="C636" s="3" t="s">
        <v>16</v>
      </c>
      <c r="D636" s="3" t="s">
        <v>46</v>
      </c>
      <c r="E636" s="3" t="s">
        <v>478</v>
      </c>
      <c r="F636" s="7">
        <v>202334310128</v>
      </c>
      <c r="G636" s="3" t="s">
        <v>20</v>
      </c>
      <c r="H636" s="7">
        <v>4.42</v>
      </c>
      <c r="I636" s="7">
        <v>31</v>
      </c>
      <c r="J636" s="7">
        <v>10.25</v>
      </c>
      <c r="K636" s="7">
        <v>365</v>
      </c>
      <c r="L636" s="7">
        <v>99</v>
      </c>
      <c r="M636" s="7" t="str">
        <f>IF(COUNTIF(体测成绩!$A$2:$A$530,$F636&amp;"")=0,"",IF(VLOOKUP($F636&amp;"",体测成绩!$A$2:$B$530,2,FALSE)="免测",80,VLOOKUP($F636&amp;"",体测成绩!$A$2:$B$530,2,FALSE)))</f>
        <v/>
      </c>
      <c r="N636" s="7" t="str">
        <f>IF(OR(IFERROR(VALUE(M636)&lt;80,FALSE),COUNTIF(缓考名单!$A$2:$A$49,$F636&amp;"")&gt;0,COUNTIF(缓考名单!$B$2:$B$49,#REF!)&gt;0,IFERROR(VLOOKUP($F636&amp;"",学年成绩!$A$2:$B$462,2,FALSE)&lt;&gt;"100%",FALSE)),"是","")</f>
        <v/>
      </c>
      <c r="O636" s="7"/>
      <c r="P636" s="8"/>
    </row>
    <row r="637" ht="35" hidden="1" customHeight="1" spans="1:16">
      <c r="A637" s="7">
        <v>635</v>
      </c>
      <c r="B637" s="7">
        <v>2023</v>
      </c>
      <c r="C637" s="3" t="s">
        <v>16</v>
      </c>
      <c r="D637" s="3" t="s">
        <v>46</v>
      </c>
      <c r="E637" s="3" t="s">
        <v>478</v>
      </c>
      <c r="F637" s="7">
        <v>202334310120</v>
      </c>
      <c r="G637" s="3" t="s">
        <v>20</v>
      </c>
      <c r="H637" s="7">
        <v>4.02</v>
      </c>
      <c r="I637" s="7">
        <v>115</v>
      </c>
      <c r="J637" s="7">
        <v>5</v>
      </c>
      <c r="K637" s="7">
        <v>378</v>
      </c>
      <c r="L637" s="7">
        <v>107</v>
      </c>
      <c r="M637" s="7" t="str">
        <f>IF(COUNTIF(体测成绩!$A$2:$A$530,$F637&amp;"")=0,"",IF(VLOOKUP($F637&amp;"",体测成绩!$A$2:$B$530,2,FALSE)="免测",80,VLOOKUP($F637&amp;"",体测成绩!$A$2:$B$530,2,FALSE)))</f>
        <v/>
      </c>
      <c r="N637" s="7" t="str">
        <f>IF(OR(IFERROR(VALUE(M637)&lt;80,FALSE),COUNTIF(缓考名单!$A$2:$A$49,$F637&amp;"")&gt;0,COUNTIF(缓考名单!$B$2:$B$49,#REF!)&gt;0,IFERROR(VLOOKUP($F637&amp;"",学年成绩!$A$2:$B$462,2,FALSE)&lt;&gt;"100%",FALSE)),"是","")</f>
        <v/>
      </c>
      <c r="O637" s="7"/>
      <c r="P637" s="8"/>
    </row>
    <row r="638" ht="35" hidden="1" customHeight="1" spans="1:16">
      <c r="A638" s="7">
        <v>636</v>
      </c>
      <c r="B638" s="7">
        <v>2023</v>
      </c>
      <c r="C638" s="3" t="s">
        <v>16</v>
      </c>
      <c r="D638" s="3" t="s">
        <v>46</v>
      </c>
      <c r="E638" s="3" t="s">
        <v>478</v>
      </c>
      <c r="F638" s="7">
        <v>202334310129</v>
      </c>
      <c r="G638" s="3" t="s">
        <v>19</v>
      </c>
      <c r="H638" s="7">
        <v>3.82</v>
      </c>
      <c r="I638" s="7">
        <v>148</v>
      </c>
      <c r="J638" s="7">
        <v>5</v>
      </c>
      <c r="K638" s="7">
        <v>378</v>
      </c>
      <c r="L638" s="7">
        <v>107</v>
      </c>
      <c r="M638" s="7" t="str">
        <f>IF(COUNTIF(体测成绩!$A$2:$A$530,$F638&amp;"")=0,"",IF(VLOOKUP($F638&amp;"",体测成绩!$A$2:$B$530,2,FALSE)="免测",80,VLOOKUP($F638&amp;"",体测成绩!$A$2:$B$530,2,FALSE)))</f>
        <v/>
      </c>
      <c r="N638" s="7" t="str">
        <f>IF(OR(IFERROR(VALUE(M638)&lt;80,FALSE),COUNTIF(缓考名单!$A$2:$A$49,$F638&amp;"")&gt;0,COUNTIF(缓考名单!$B$2:$B$49,#REF!)&gt;0,IFERROR(VLOOKUP($F638&amp;"",学年成绩!$A$2:$B$462,2,FALSE)&lt;&gt;"100%",FALSE)),"是","")</f>
        <v/>
      </c>
      <c r="O638" s="7"/>
      <c r="P638" s="8"/>
    </row>
    <row r="639" ht="35" hidden="1" customHeight="1" spans="1:16">
      <c r="A639" s="7">
        <v>637</v>
      </c>
      <c r="B639" s="7">
        <v>2023</v>
      </c>
      <c r="C639" s="3" t="s">
        <v>16</v>
      </c>
      <c r="D639" s="3" t="s">
        <v>46</v>
      </c>
      <c r="E639" s="3" t="s">
        <v>478</v>
      </c>
      <c r="F639" s="7">
        <v>202334310122</v>
      </c>
      <c r="G639" s="3" t="s">
        <v>19</v>
      </c>
      <c r="H639" s="7">
        <v>4.28</v>
      </c>
      <c r="I639" s="7">
        <v>58</v>
      </c>
      <c r="J639" s="7">
        <v>5</v>
      </c>
      <c r="K639" s="7">
        <v>378</v>
      </c>
      <c r="L639" s="7">
        <v>107</v>
      </c>
      <c r="M639" s="7" t="str">
        <f>IF(COUNTIF(体测成绩!$A$2:$A$530,$F639&amp;"")=0,"",IF(VLOOKUP($F639&amp;"",体测成绩!$A$2:$B$530,2,FALSE)="免测",80,VLOOKUP($F639&amp;"",体测成绩!$A$2:$B$530,2,FALSE)))</f>
        <v/>
      </c>
      <c r="N639" s="7" t="str">
        <f>IF(OR(IFERROR(VALUE(M639)&lt;80,FALSE),COUNTIF(缓考名单!$A$2:$A$49,$F639&amp;"")&gt;0,COUNTIF(缓考名单!$B$2:$B$49,#REF!)&gt;0,IFERROR(VLOOKUP($F639&amp;"",学年成绩!$A$2:$B$462,2,FALSE)&lt;&gt;"100%",FALSE)),"是","")</f>
        <v/>
      </c>
      <c r="O639" s="7"/>
      <c r="P639" s="8"/>
    </row>
    <row r="640" ht="35" hidden="1" customHeight="1" spans="1:16">
      <c r="A640" s="7">
        <v>638</v>
      </c>
      <c r="B640" s="7">
        <v>2023</v>
      </c>
      <c r="C640" s="3" t="s">
        <v>16</v>
      </c>
      <c r="D640" s="3" t="s">
        <v>46</v>
      </c>
      <c r="E640" s="3" t="s">
        <v>478</v>
      </c>
      <c r="F640" s="7">
        <v>202334310102</v>
      </c>
      <c r="G640" s="3" t="s">
        <v>20</v>
      </c>
      <c r="H640" s="7">
        <v>4.27</v>
      </c>
      <c r="I640" s="7">
        <v>60</v>
      </c>
      <c r="J640" s="7">
        <v>5</v>
      </c>
      <c r="K640" s="7">
        <v>378</v>
      </c>
      <c r="L640" s="7">
        <v>107</v>
      </c>
      <c r="M640" s="7" t="str">
        <f>IF(COUNTIF(体测成绩!$A$2:$A$530,$F640&amp;"")=0,"",IF(VLOOKUP($F640&amp;"",体测成绩!$A$2:$B$530,2,FALSE)="免测",80,VLOOKUP($F640&amp;"",体测成绩!$A$2:$B$530,2,FALSE)))</f>
        <v/>
      </c>
      <c r="N640" s="7" t="str">
        <f>IF(OR(IFERROR(VALUE(M640)&lt;80,FALSE),COUNTIF(缓考名单!$A$2:$A$49,$F640&amp;"")&gt;0,COUNTIF(缓考名单!$B$2:$B$49,#REF!)&gt;0,IFERROR(VLOOKUP($F640&amp;"",学年成绩!$A$2:$B$462,2,FALSE)&lt;&gt;"100%",FALSE)),"是","")</f>
        <v/>
      </c>
      <c r="O640" s="7"/>
      <c r="P640" s="8"/>
    </row>
    <row r="641" ht="35" hidden="1" customHeight="1" spans="1:16">
      <c r="A641" s="7">
        <v>639</v>
      </c>
      <c r="B641" s="7">
        <v>2023</v>
      </c>
      <c r="C641" s="3" t="s">
        <v>16</v>
      </c>
      <c r="D641" s="3" t="s">
        <v>46</v>
      </c>
      <c r="E641" s="3" t="s">
        <v>478</v>
      </c>
      <c r="F641" s="7">
        <v>202334310105</v>
      </c>
      <c r="G641" s="3" t="s">
        <v>19</v>
      </c>
      <c r="H641" s="7">
        <v>3.99</v>
      </c>
      <c r="I641" s="7">
        <v>119</v>
      </c>
      <c r="J641" s="7">
        <v>5</v>
      </c>
      <c r="K641" s="7">
        <v>378</v>
      </c>
      <c r="L641" s="7">
        <v>107</v>
      </c>
      <c r="M641" s="7" t="str">
        <f>IF(COUNTIF(体测成绩!$A$2:$A$530,$F641&amp;"")=0,"",IF(VLOOKUP($F641&amp;"",体测成绩!$A$2:$B$530,2,FALSE)="免测",80,VLOOKUP($F641&amp;"",体测成绩!$A$2:$B$530,2,FALSE)))</f>
        <v/>
      </c>
      <c r="N641" s="7" t="str">
        <f>IF(OR(IFERROR(VALUE(M641)&lt;80,FALSE),COUNTIF(缓考名单!$A$2:$A$49,$F641&amp;"")&gt;0,COUNTIF(缓考名单!$B$2:$B$49,#REF!)&gt;0,IFERROR(VLOOKUP($F641&amp;"",学年成绩!$A$2:$B$462,2,FALSE)&lt;&gt;"100%",FALSE)),"是","")</f>
        <v/>
      </c>
      <c r="O641" s="7"/>
      <c r="P641" s="8"/>
    </row>
    <row r="642" ht="35" hidden="1" customHeight="1" spans="1:16">
      <c r="A642" s="7">
        <v>640</v>
      </c>
      <c r="B642" s="7">
        <v>2023</v>
      </c>
      <c r="C642" s="3" t="s">
        <v>16</v>
      </c>
      <c r="D642" s="3" t="s">
        <v>46</v>
      </c>
      <c r="E642" s="3" t="s">
        <v>478</v>
      </c>
      <c r="F642" s="7">
        <v>202334310103</v>
      </c>
      <c r="G642" s="3" t="s">
        <v>19</v>
      </c>
      <c r="H642" s="7">
        <v>4.25</v>
      </c>
      <c r="I642" s="7">
        <v>66</v>
      </c>
      <c r="J642" s="7">
        <v>9</v>
      </c>
      <c r="K642" s="7">
        <v>369</v>
      </c>
      <c r="L642" s="7">
        <v>101</v>
      </c>
      <c r="M642" s="7" t="str">
        <f>IF(COUNTIF(体测成绩!$A$2:$A$530,$F642&amp;"")=0,"",IF(VLOOKUP($F642&amp;"",体测成绩!$A$2:$B$530,2,FALSE)="免测",80,VLOOKUP($F642&amp;"",体测成绩!$A$2:$B$530,2,FALSE)))</f>
        <v/>
      </c>
      <c r="N642" s="7" t="str">
        <f>IF(OR(IFERROR(VALUE(M642)&lt;80,FALSE),COUNTIF(缓考名单!$A$2:$A$49,$F642&amp;"")&gt;0,COUNTIF(缓考名单!$B$2:$B$49,#REF!)&gt;0,IFERROR(VLOOKUP($F642&amp;"",学年成绩!$A$2:$B$462,2,FALSE)&lt;&gt;"100%",FALSE)),"是","")</f>
        <v/>
      </c>
      <c r="O642" s="7"/>
      <c r="P642" s="8"/>
    </row>
    <row r="643" ht="35" hidden="1" customHeight="1" spans="1:16">
      <c r="A643" s="7">
        <v>641</v>
      </c>
      <c r="B643" s="7">
        <v>2023</v>
      </c>
      <c r="C643" s="3" t="s">
        <v>16</v>
      </c>
      <c r="D643" s="3" t="s">
        <v>46</v>
      </c>
      <c r="E643" s="3" t="s">
        <v>478</v>
      </c>
      <c r="F643" s="7">
        <v>202334310104</v>
      </c>
      <c r="G643" s="3" t="s">
        <v>20</v>
      </c>
      <c r="H643" s="7">
        <v>4.49</v>
      </c>
      <c r="I643" s="7">
        <v>15</v>
      </c>
      <c r="J643" s="7">
        <v>13.3</v>
      </c>
      <c r="K643" s="7">
        <v>359</v>
      </c>
      <c r="L643" s="7">
        <v>96</v>
      </c>
      <c r="M643" s="7" t="str">
        <f>IF(COUNTIF(体测成绩!$A$2:$A$530,$F643&amp;"")=0,"",IF(VLOOKUP($F643&amp;"",体测成绩!$A$2:$B$530,2,FALSE)="免测",80,VLOOKUP($F643&amp;"",体测成绩!$A$2:$B$530,2,FALSE)))</f>
        <v/>
      </c>
      <c r="N643" s="7" t="str">
        <f>IF(OR(IFERROR(VALUE(M643)&lt;80,FALSE),COUNTIF(缓考名单!$A$2:$A$49,$F643&amp;"")&gt;0,COUNTIF(缓考名单!$B$2:$B$49,#REF!)&gt;0,IFERROR(VLOOKUP($F643&amp;"",学年成绩!$A$2:$B$462,2,FALSE)&lt;&gt;"100%",FALSE)),"是","")</f>
        <v/>
      </c>
      <c r="O643" s="7"/>
      <c r="P643" s="8"/>
    </row>
    <row r="644" ht="35" hidden="1" customHeight="1" spans="1:16">
      <c r="A644" s="7">
        <v>642</v>
      </c>
      <c r="B644" s="7">
        <v>2023</v>
      </c>
      <c r="C644" s="3" t="s">
        <v>16</v>
      </c>
      <c r="D644" s="3" t="s">
        <v>46</v>
      </c>
      <c r="E644" s="3" t="s">
        <v>478</v>
      </c>
      <c r="F644" s="7">
        <v>202334310117</v>
      </c>
      <c r="G644" s="3" t="s">
        <v>20</v>
      </c>
      <c r="H644" s="7">
        <v>4.29</v>
      </c>
      <c r="I644" s="7">
        <v>55</v>
      </c>
      <c r="J644" s="7">
        <v>6</v>
      </c>
      <c r="K644" s="7">
        <v>372</v>
      </c>
      <c r="L644" s="7">
        <v>103</v>
      </c>
      <c r="M644" s="7" t="str">
        <f>IF(COUNTIF(体测成绩!$A$2:$A$530,$F644&amp;"")=0,"",IF(VLOOKUP($F644&amp;"",体测成绩!$A$2:$B$530,2,FALSE)="免测",80,VLOOKUP($F644&amp;"",体测成绩!$A$2:$B$530,2,FALSE)))</f>
        <v/>
      </c>
      <c r="N644" s="7" t="str">
        <f>IF(OR(IFERROR(VALUE(M644)&lt;80,FALSE),COUNTIF(缓考名单!$A$2:$A$49,$F644&amp;"")&gt;0,COUNTIF(缓考名单!$B$2:$B$49,#REF!)&gt;0,IFERROR(VLOOKUP($F644&amp;"",学年成绩!$A$2:$B$462,2,FALSE)&lt;&gt;"100%",FALSE)),"是","")</f>
        <v/>
      </c>
      <c r="O644" s="7"/>
      <c r="P644" s="8"/>
    </row>
    <row r="645" ht="35" hidden="1" customHeight="1" spans="1:16">
      <c r="A645" s="7">
        <v>643</v>
      </c>
      <c r="B645" s="7">
        <v>2023</v>
      </c>
      <c r="C645" s="3" t="s">
        <v>16</v>
      </c>
      <c r="D645" s="3" t="s">
        <v>46</v>
      </c>
      <c r="E645" s="3" t="s">
        <v>478</v>
      </c>
      <c r="F645" s="7">
        <v>202334310107</v>
      </c>
      <c r="G645" s="3" t="s">
        <v>20</v>
      </c>
      <c r="H645" s="7">
        <v>4.33</v>
      </c>
      <c r="I645" s="7">
        <v>48</v>
      </c>
      <c r="J645" s="7">
        <v>5</v>
      </c>
      <c r="K645" s="7">
        <v>378</v>
      </c>
      <c r="L645" s="7">
        <v>107</v>
      </c>
      <c r="M645" s="7" t="str">
        <f>IF(COUNTIF(体测成绩!$A$2:$A$530,$F645&amp;"")=0,"",IF(VLOOKUP($F645&amp;"",体测成绩!$A$2:$B$530,2,FALSE)="免测",80,VLOOKUP($F645&amp;"",体测成绩!$A$2:$B$530,2,FALSE)))</f>
        <v/>
      </c>
      <c r="N645" s="7" t="str">
        <f>IF(OR(IFERROR(VALUE(M645)&lt;80,FALSE),COUNTIF(缓考名单!$A$2:$A$49,$F645&amp;"")&gt;0,COUNTIF(缓考名单!$B$2:$B$49,#REF!)&gt;0,IFERROR(VLOOKUP($F645&amp;"",学年成绩!$A$2:$B$462,2,FALSE)&lt;&gt;"100%",FALSE)),"是","")</f>
        <v/>
      </c>
      <c r="O645" s="7"/>
      <c r="P645" s="8"/>
    </row>
    <row r="646" ht="35" hidden="1" customHeight="1" spans="1:16">
      <c r="A646" s="7">
        <v>644</v>
      </c>
      <c r="B646" s="7">
        <v>2023</v>
      </c>
      <c r="C646" s="3" t="s">
        <v>16</v>
      </c>
      <c r="D646" s="3" t="s">
        <v>46</v>
      </c>
      <c r="E646" s="3" t="s">
        <v>478</v>
      </c>
      <c r="F646" s="7">
        <v>202334310106</v>
      </c>
      <c r="G646" s="3" t="s">
        <v>19</v>
      </c>
      <c r="H646" s="7">
        <v>4.32</v>
      </c>
      <c r="I646" s="7">
        <v>49</v>
      </c>
      <c r="J646" s="7">
        <v>5</v>
      </c>
      <c r="K646" s="7">
        <v>378</v>
      </c>
      <c r="L646" s="7">
        <v>107</v>
      </c>
      <c r="M646" s="7" t="str">
        <f>IF(COUNTIF(体测成绩!$A$2:$A$530,$F646&amp;"")=0,"",IF(VLOOKUP($F646&amp;"",体测成绩!$A$2:$B$530,2,FALSE)="免测",80,VLOOKUP($F646&amp;"",体测成绩!$A$2:$B$530,2,FALSE)))</f>
        <v/>
      </c>
      <c r="N646" s="7" t="str">
        <f>IF(OR(IFERROR(VALUE(M646)&lt;80,FALSE),COUNTIF(缓考名单!$A$2:$A$49,$F646&amp;"")&gt;0,COUNTIF(缓考名单!$B$2:$B$49,#REF!)&gt;0,IFERROR(VLOOKUP($F646&amp;"",学年成绩!$A$2:$B$462,2,FALSE)&lt;&gt;"100%",FALSE)),"是","")</f>
        <v/>
      </c>
      <c r="O646" s="7"/>
      <c r="P646" s="8"/>
    </row>
    <row r="647" ht="35" hidden="1" customHeight="1" spans="1:16">
      <c r="A647" s="7">
        <v>645</v>
      </c>
      <c r="B647" s="7">
        <v>2023</v>
      </c>
      <c r="C647" s="3" t="s">
        <v>16</v>
      </c>
      <c r="D647" s="3" t="s">
        <v>46</v>
      </c>
      <c r="E647" s="3" t="s">
        <v>479</v>
      </c>
      <c r="F647" s="7">
        <v>202334310218</v>
      </c>
      <c r="G647" s="3" t="s">
        <v>19</v>
      </c>
      <c r="H647" s="7">
        <v>3.11</v>
      </c>
      <c r="I647" s="7">
        <v>226</v>
      </c>
      <c r="J647" s="7">
        <v>58.69</v>
      </c>
      <c r="K647" s="7">
        <v>149</v>
      </c>
      <c r="L647" s="7">
        <v>32</v>
      </c>
      <c r="M647" s="7" t="str">
        <f>IF(COUNTIF(体测成绩!$A$2:$A$530,$F647&amp;"")=0,"",IF(VLOOKUP($F647&amp;"",体测成绩!$A$2:$B$530,2,FALSE)="免测",80,VLOOKUP($F647&amp;"",体测成绩!$A$2:$B$530,2,FALSE)))</f>
        <v/>
      </c>
      <c r="N647" s="7" t="str">
        <f>IF(OR(IFERROR(VALUE(M647)&lt;80,FALSE),COUNTIF(缓考名单!$A$2:$A$49,$F647&amp;"")&gt;0,COUNTIF(缓考名单!$B$2:$B$49,#REF!)&gt;0,IFERROR(VLOOKUP($F647&amp;"",学年成绩!$A$2:$B$462,2,FALSE)&lt;&gt;"100%",FALSE)),"是","")</f>
        <v/>
      </c>
      <c r="O647" s="7"/>
      <c r="P647" s="8"/>
    </row>
    <row r="648" ht="35" hidden="1" customHeight="1" spans="1:16">
      <c r="A648" s="7">
        <v>646</v>
      </c>
      <c r="B648" s="7">
        <v>2023</v>
      </c>
      <c r="C648" s="3" t="s">
        <v>16</v>
      </c>
      <c r="D648" s="3" t="s">
        <v>46</v>
      </c>
      <c r="E648" s="3" t="s">
        <v>479</v>
      </c>
      <c r="F648" s="7">
        <v>202334310219</v>
      </c>
      <c r="G648" s="3" t="s">
        <v>20</v>
      </c>
      <c r="H648" s="7">
        <v>4.09</v>
      </c>
      <c r="I648" s="7">
        <v>103</v>
      </c>
      <c r="J648" s="7">
        <v>71.3</v>
      </c>
      <c r="K648" s="7">
        <v>59</v>
      </c>
      <c r="L648" s="7">
        <v>16</v>
      </c>
      <c r="M648" s="7" t="str">
        <f>IF(COUNTIF(体测成绩!$A$2:$A$530,$F648&amp;"")=0,"",IF(VLOOKUP($F648&amp;"",体测成绩!$A$2:$B$530,2,FALSE)="免测",80,VLOOKUP($F648&amp;"",体测成绩!$A$2:$B$530,2,FALSE)))</f>
        <v/>
      </c>
      <c r="N648" s="7" t="str">
        <f>IF(OR(IFERROR(VALUE(M648)&lt;80,FALSE),COUNTIF(缓考名单!$A$2:$A$49,$F648&amp;"")&gt;0,COUNTIF(缓考名单!$B$2:$B$49,#REF!)&gt;0,IFERROR(VLOOKUP($F648&amp;"",学年成绩!$A$2:$B$462,2,FALSE)&lt;&gt;"100%",FALSE)),"是","")</f>
        <v/>
      </c>
      <c r="O648" s="7"/>
      <c r="P648" s="8"/>
    </row>
    <row r="649" ht="35" hidden="1" customHeight="1" spans="1:16">
      <c r="A649" s="7">
        <v>647</v>
      </c>
      <c r="B649" s="7">
        <v>2023</v>
      </c>
      <c r="C649" s="3" t="s">
        <v>16</v>
      </c>
      <c r="D649" s="3" t="s">
        <v>46</v>
      </c>
      <c r="E649" s="3" t="s">
        <v>479</v>
      </c>
      <c r="F649" s="7">
        <v>202334310216</v>
      </c>
      <c r="G649" s="3" t="s">
        <v>19</v>
      </c>
      <c r="H649" s="7">
        <v>4.12</v>
      </c>
      <c r="I649" s="7">
        <v>94</v>
      </c>
      <c r="J649" s="7">
        <v>70.11</v>
      </c>
      <c r="K649" s="7">
        <v>75</v>
      </c>
      <c r="L649" s="7">
        <v>22</v>
      </c>
      <c r="M649" s="7" t="str">
        <f>IF(COUNTIF(体测成绩!$A$2:$A$530,$F649&amp;"")=0,"",IF(VLOOKUP($F649&amp;"",体测成绩!$A$2:$B$530,2,FALSE)="免测",80,VLOOKUP($F649&amp;"",体测成绩!$A$2:$B$530,2,FALSE)))</f>
        <v/>
      </c>
      <c r="N649" s="7" t="str">
        <f>IF(OR(IFERROR(VALUE(M649)&lt;80,FALSE),COUNTIF(缓考名单!$A$2:$A$49,$F649&amp;"")&gt;0,COUNTIF(缓考名单!$B$2:$B$49,#REF!)&gt;0,IFERROR(VLOOKUP($F649&amp;"",学年成绩!$A$2:$B$462,2,FALSE)&lt;&gt;"100%",FALSE)),"是","")</f>
        <v/>
      </c>
      <c r="O649" s="7"/>
      <c r="P649" s="8"/>
    </row>
    <row r="650" ht="35" hidden="1" customHeight="1" spans="1:16">
      <c r="A650" s="7">
        <v>648</v>
      </c>
      <c r="B650" s="7">
        <v>2023</v>
      </c>
      <c r="C650" s="3" t="s">
        <v>16</v>
      </c>
      <c r="D650" s="3" t="s">
        <v>46</v>
      </c>
      <c r="E650" s="3" t="s">
        <v>479</v>
      </c>
      <c r="F650" s="7">
        <v>202219110414</v>
      </c>
      <c r="G650" s="3" t="s">
        <v>20</v>
      </c>
      <c r="H650" s="7">
        <v>4.28</v>
      </c>
      <c r="I650" s="7">
        <v>57</v>
      </c>
      <c r="J650" s="7">
        <v>73.25</v>
      </c>
      <c r="K650" s="7">
        <v>41</v>
      </c>
      <c r="L650" s="7">
        <v>13</v>
      </c>
      <c r="M650" s="7" t="str">
        <f>IF(COUNTIF(体测成绩!$A$2:$A$530,$F650&amp;"")=0,"",IF(VLOOKUP($F650&amp;"",体测成绩!$A$2:$B$530,2,FALSE)="免测",80,VLOOKUP($F650&amp;"",体测成绩!$A$2:$B$530,2,FALSE)))</f>
        <v/>
      </c>
      <c r="N650" s="7" t="str">
        <f>IF(OR(IFERROR(VALUE(M650)&lt;80,FALSE),COUNTIF(缓考名单!$A$2:$A$49,$F650&amp;"")&gt;0,COUNTIF(缓考名单!$B$2:$B$49,#REF!)&gt;0,IFERROR(VLOOKUP($F650&amp;"",学年成绩!$A$2:$B$462,2,FALSE)&lt;&gt;"100%",FALSE)),"是","")</f>
        <v/>
      </c>
      <c r="O650" s="7"/>
      <c r="P650" s="8"/>
    </row>
    <row r="651" ht="35" hidden="1" customHeight="1" spans="1:16">
      <c r="A651" s="7">
        <v>649</v>
      </c>
      <c r="B651" s="7">
        <v>2023</v>
      </c>
      <c r="C651" s="3" t="s">
        <v>16</v>
      </c>
      <c r="D651" s="3" t="s">
        <v>46</v>
      </c>
      <c r="E651" s="3" t="s">
        <v>479</v>
      </c>
      <c r="F651" s="7">
        <v>202334310217</v>
      </c>
      <c r="G651" s="3" t="s">
        <v>20</v>
      </c>
      <c r="H651" s="7">
        <v>4.27</v>
      </c>
      <c r="I651" s="7">
        <v>62</v>
      </c>
      <c r="J651" s="7">
        <v>72.9</v>
      </c>
      <c r="K651" s="7">
        <v>46</v>
      </c>
      <c r="L651" s="7">
        <v>14</v>
      </c>
      <c r="M651" s="7" t="str">
        <f>IF(COUNTIF(体测成绩!$A$2:$A$530,$F651&amp;"")=0,"",IF(VLOOKUP($F651&amp;"",体测成绩!$A$2:$B$530,2,FALSE)="免测",80,VLOOKUP($F651&amp;"",体测成绩!$A$2:$B$530,2,FALSE)))</f>
        <v/>
      </c>
      <c r="N651" s="7" t="str">
        <f>IF(OR(IFERROR(VALUE(M651)&lt;80,FALSE),COUNTIF(缓考名单!$A$2:$A$49,$F651&amp;"")&gt;0,COUNTIF(缓考名单!$B$2:$B$49,#REF!)&gt;0,IFERROR(VLOOKUP($F651&amp;"",学年成绩!$A$2:$B$462,2,FALSE)&lt;&gt;"100%",FALSE)),"是","")</f>
        <v/>
      </c>
      <c r="O651" s="7"/>
      <c r="P651" s="8"/>
    </row>
    <row r="652" ht="35" hidden="1" customHeight="1" spans="1:16">
      <c r="A652" s="7">
        <v>650</v>
      </c>
      <c r="B652" s="7">
        <v>2023</v>
      </c>
      <c r="C652" s="3" t="s">
        <v>16</v>
      </c>
      <c r="D652" s="3" t="s">
        <v>46</v>
      </c>
      <c r="E652" s="3" t="s">
        <v>479</v>
      </c>
      <c r="F652" s="7">
        <v>202334310221</v>
      </c>
      <c r="G652" s="3" t="s">
        <v>19</v>
      </c>
      <c r="H652" s="7">
        <v>4.24</v>
      </c>
      <c r="I652" s="7">
        <v>69</v>
      </c>
      <c r="J652" s="7">
        <v>81.84</v>
      </c>
      <c r="K652" s="7">
        <v>17</v>
      </c>
      <c r="L652" s="7">
        <v>4</v>
      </c>
      <c r="M652" s="7" t="str">
        <f>IF(COUNTIF(体测成绩!$A$2:$A$530,$F652&amp;"")=0,"",IF(VLOOKUP($F652&amp;"",体测成绩!$A$2:$B$530,2,FALSE)="免测",80,VLOOKUP($F652&amp;"",体测成绩!$A$2:$B$530,2,FALSE)))</f>
        <v/>
      </c>
      <c r="N652" s="7" t="str">
        <f>IF(OR(IFERROR(VALUE(M652)&lt;80,FALSE),COUNTIF(缓考名单!$A$2:$A$49,$F652&amp;"")&gt;0,COUNTIF(缓考名单!$B$2:$B$49,#REF!)&gt;0,IFERROR(VLOOKUP($F652&amp;"",学年成绩!$A$2:$B$462,2,FALSE)&lt;&gt;"100%",FALSE)),"是","")</f>
        <v/>
      </c>
      <c r="O652" s="7"/>
      <c r="P652" s="8"/>
    </row>
    <row r="653" ht="35" hidden="1" customHeight="1" spans="1:16">
      <c r="A653" s="7">
        <v>651</v>
      </c>
      <c r="B653" s="7">
        <v>2023</v>
      </c>
      <c r="C653" s="3" t="s">
        <v>16</v>
      </c>
      <c r="D653" s="3" t="s">
        <v>46</v>
      </c>
      <c r="E653" s="3" t="s">
        <v>479</v>
      </c>
      <c r="F653" s="7">
        <v>202334310220</v>
      </c>
      <c r="G653" s="3" t="s">
        <v>20</v>
      </c>
      <c r="H653" s="7">
        <v>4.27</v>
      </c>
      <c r="I653" s="7">
        <v>61</v>
      </c>
      <c r="J653" s="7">
        <v>74.24</v>
      </c>
      <c r="K653" s="7">
        <v>37</v>
      </c>
      <c r="L653" s="7">
        <v>11</v>
      </c>
      <c r="M653" s="7" t="str">
        <f>IF(COUNTIF(体测成绩!$A$2:$A$530,$F653&amp;"")=0,"",IF(VLOOKUP($F653&amp;"",体测成绩!$A$2:$B$530,2,FALSE)="免测",80,VLOOKUP($F653&amp;"",体测成绩!$A$2:$B$530,2,FALSE)))</f>
        <v/>
      </c>
      <c r="N653" s="7" t="str">
        <f>IF(OR(IFERROR(VALUE(M653)&lt;80,FALSE),COUNTIF(缓考名单!$A$2:$A$49,$F653&amp;"")&gt;0,COUNTIF(缓考名单!$B$2:$B$49,#REF!)&gt;0,IFERROR(VLOOKUP($F653&amp;"",学年成绩!$A$2:$B$462,2,FALSE)&lt;&gt;"100%",FALSE)),"是","")</f>
        <v/>
      </c>
      <c r="O653" s="7"/>
      <c r="P653" s="8"/>
    </row>
    <row r="654" ht="35" hidden="1" customHeight="1" spans="1:16">
      <c r="A654" s="7">
        <v>652</v>
      </c>
      <c r="B654" s="7">
        <v>2023</v>
      </c>
      <c r="C654" s="3" t="s">
        <v>16</v>
      </c>
      <c r="D654" s="3" t="s">
        <v>46</v>
      </c>
      <c r="E654" s="3" t="s">
        <v>479</v>
      </c>
      <c r="F654" s="7">
        <v>202334310225</v>
      </c>
      <c r="G654" s="3" t="s">
        <v>20</v>
      </c>
      <c r="H654" s="7">
        <v>4.25</v>
      </c>
      <c r="I654" s="7">
        <v>65</v>
      </c>
      <c r="J654" s="7">
        <v>72.14</v>
      </c>
      <c r="K654" s="7">
        <v>50</v>
      </c>
      <c r="L654" s="7">
        <v>15</v>
      </c>
      <c r="M654" s="7" t="str">
        <f>IF(COUNTIF(体测成绩!$A$2:$A$530,$F654&amp;"")=0,"",IF(VLOOKUP($F654&amp;"",体测成绩!$A$2:$B$530,2,FALSE)="免测",80,VLOOKUP($F654&amp;"",体测成绩!$A$2:$B$530,2,FALSE)))</f>
        <v/>
      </c>
      <c r="N654" s="7" t="str">
        <f>IF(OR(IFERROR(VALUE(M654)&lt;80,FALSE),COUNTIF(缓考名单!$A$2:$A$49,$F654&amp;"")&gt;0,COUNTIF(缓考名单!$B$2:$B$49,#REF!)&gt;0,IFERROR(VLOOKUP($F654&amp;"",学年成绩!$A$2:$B$462,2,FALSE)&lt;&gt;"100%",FALSE)),"是","")</f>
        <v/>
      </c>
      <c r="O654" s="7"/>
      <c r="P654" s="8"/>
    </row>
    <row r="655" ht="35" hidden="1" customHeight="1" spans="1:16">
      <c r="A655" s="7">
        <v>653</v>
      </c>
      <c r="B655" s="7">
        <v>2023</v>
      </c>
      <c r="C655" s="3" t="s">
        <v>16</v>
      </c>
      <c r="D655" s="3" t="s">
        <v>46</v>
      </c>
      <c r="E655" s="3" t="s">
        <v>479</v>
      </c>
      <c r="F655" s="7">
        <v>202334310224</v>
      </c>
      <c r="G655" s="3" t="s">
        <v>19</v>
      </c>
      <c r="H655" s="7">
        <v>4.18</v>
      </c>
      <c r="I655" s="7">
        <v>81</v>
      </c>
      <c r="J655" s="7">
        <v>77.2</v>
      </c>
      <c r="K655" s="7">
        <v>27</v>
      </c>
      <c r="L655" s="7">
        <v>5</v>
      </c>
      <c r="M655" s="7" t="str">
        <f>IF(COUNTIF(体测成绩!$A$2:$A$530,$F655&amp;"")=0,"",IF(VLOOKUP($F655&amp;"",体测成绩!$A$2:$B$530,2,FALSE)="免测",80,VLOOKUP($F655&amp;"",体测成绩!$A$2:$B$530,2,FALSE)))</f>
        <v/>
      </c>
      <c r="N655" s="7" t="str">
        <f>IF(OR(IFERROR(VALUE(M655)&lt;80,FALSE),COUNTIF(缓考名单!$A$2:$A$49,$F655&amp;"")&gt;0,COUNTIF(缓考名单!$B$2:$B$49,#REF!)&gt;0,IFERROR(VLOOKUP($F655&amp;"",学年成绩!$A$2:$B$462,2,FALSE)&lt;&gt;"100%",FALSE)),"是","")</f>
        <v/>
      </c>
      <c r="O655" s="7"/>
      <c r="P655" s="8"/>
    </row>
    <row r="656" ht="35" hidden="1" customHeight="1" spans="1:16">
      <c r="A656" s="7">
        <v>654</v>
      </c>
      <c r="B656" s="7">
        <v>2023</v>
      </c>
      <c r="C656" s="3" t="s">
        <v>16</v>
      </c>
      <c r="D656" s="3" t="s">
        <v>46</v>
      </c>
      <c r="E656" s="3" t="s">
        <v>479</v>
      </c>
      <c r="F656" s="7">
        <v>202334310222</v>
      </c>
      <c r="G656" s="3" t="s">
        <v>19</v>
      </c>
      <c r="H656" s="7">
        <v>3.85</v>
      </c>
      <c r="I656" s="7">
        <v>141</v>
      </c>
      <c r="J656" s="7">
        <v>67.39</v>
      </c>
      <c r="K656" s="7">
        <v>99</v>
      </c>
      <c r="L656" s="7">
        <v>24</v>
      </c>
      <c r="M656" s="7" t="str">
        <f>IF(COUNTIF(体测成绩!$A$2:$A$530,$F656&amp;"")=0,"",IF(VLOOKUP($F656&amp;"",体测成绩!$A$2:$B$530,2,FALSE)="免测",80,VLOOKUP($F656&amp;"",体测成绩!$A$2:$B$530,2,FALSE)))</f>
        <v/>
      </c>
      <c r="N656" s="7" t="str">
        <f>IF(OR(IFERROR(VALUE(M656)&lt;80,FALSE),COUNTIF(缓考名单!$A$2:$A$49,$F656&amp;"")&gt;0,COUNTIF(缓考名单!$B$2:$B$49,#REF!)&gt;0,IFERROR(VLOOKUP($F656&amp;"",学年成绩!$A$2:$B$462,2,FALSE)&lt;&gt;"100%",FALSE)),"是","")</f>
        <v/>
      </c>
      <c r="O656" s="7"/>
      <c r="P656" s="8"/>
    </row>
    <row r="657" ht="35" hidden="1" customHeight="1" spans="1:16">
      <c r="A657" s="7">
        <v>655</v>
      </c>
      <c r="B657" s="7">
        <v>2023</v>
      </c>
      <c r="C657" s="3" t="s">
        <v>16</v>
      </c>
      <c r="D657" s="3" t="s">
        <v>46</v>
      </c>
      <c r="E657" s="3" t="s">
        <v>479</v>
      </c>
      <c r="F657" s="7">
        <v>202334310203</v>
      </c>
      <c r="G657" s="3" t="s">
        <v>19</v>
      </c>
      <c r="H657" s="7">
        <v>4.03</v>
      </c>
      <c r="I657" s="7">
        <v>114</v>
      </c>
      <c r="J657" s="7">
        <v>70.56</v>
      </c>
      <c r="K657" s="7">
        <v>69</v>
      </c>
      <c r="L657" s="7">
        <v>20</v>
      </c>
      <c r="M657" s="7" t="str">
        <f>IF(COUNTIF(体测成绩!$A$2:$A$530,$F657&amp;"")=0,"",IF(VLOOKUP($F657&amp;"",体测成绩!$A$2:$B$530,2,FALSE)="免测",80,VLOOKUP($F657&amp;"",体测成绩!$A$2:$B$530,2,FALSE)))</f>
        <v/>
      </c>
      <c r="N657" s="7" t="str">
        <f>IF(OR(IFERROR(VALUE(M657)&lt;80,FALSE),COUNTIF(缓考名单!$A$2:$A$49,$F657&amp;"")&gt;0,COUNTIF(缓考名单!$B$2:$B$49,#REF!)&gt;0,IFERROR(VLOOKUP($F657&amp;"",学年成绩!$A$2:$B$462,2,FALSE)&lt;&gt;"100%",FALSE)),"是","")</f>
        <v/>
      </c>
      <c r="O657" s="7"/>
      <c r="P657" s="8"/>
    </row>
    <row r="658" ht="35" hidden="1" customHeight="1" spans="1:16">
      <c r="A658" s="7">
        <v>656</v>
      </c>
      <c r="B658" s="7">
        <v>2023</v>
      </c>
      <c r="C658" s="3" t="s">
        <v>16</v>
      </c>
      <c r="D658" s="3" t="s">
        <v>46</v>
      </c>
      <c r="E658" s="3" t="s">
        <v>479</v>
      </c>
      <c r="F658" s="7">
        <v>202334310204</v>
      </c>
      <c r="G658" s="3" t="s">
        <v>19</v>
      </c>
      <c r="H658" s="7">
        <v>4.37</v>
      </c>
      <c r="I658" s="7">
        <v>38</v>
      </c>
      <c r="J658" s="7">
        <v>73.6</v>
      </c>
      <c r="K658" s="7">
        <v>38</v>
      </c>
      <c r="L658" s="7">
        <v>12</v>
      </c>
      <c r="M658" s="7" t="str">
        <f>IF(COUNTIF(体测成绩!$A$2:$A$530,$F658&amp;"")=0,"",IF(VLOOKUP($F658&amp;"",体测成绩!$A$2:$B$530,2,FALSE)="免测",80,VLOOKUP($F658&amp;"",体测成绩!$A$2:$B$530,2,FALSE)))</f>
        <v/>
      </c>
      <c r="N658" s="7" t="str">
        <f>IF(OR(IFERROR(VALUE(M658)&lt;80,FALSE),COUNTIF(缓考名单!$A$2:$A$49,$F658&amp;"")&gt;0,COUNTIF(缓考名单!$B$2:$B$49,#REF!)&gt;0,IFERROR(VLOOKUP($F658&amp;"",学年成绩!$A$2:$B$462,2,FALSE)&lt;&gt;"100%",FALSE)),"是","")</f>
        <v>是</v>
      </c>
      <c r="O658" s="7"/>
      <c r="P658" s="8"/>
    </row>
    <row r="659" ht="35" hidden="1" customHeight="1" spans="1:16">
      <c r="A659" s="7">
        <v>657</v>
      </c>
      <c r="B659" s="7">
        <v>2023</v>
      </c>
      <c r="C659" s="3" t="s">
        <v>16</v>
      </c>
      <c r="D659" s="3" t="s">
        <v>46</v>
      </c>
      <c r="E659" s="3" t="s">
        <v>479</v>
      </c>
      <c r="F659" s="7">
        <v>202333210128</v>
      </c>
      <c r="G659" s="3" t="s">
        <v>19</v>
      </c>
      <c r="H659" s="7">
        <v>4.46</v>
      </c>
      <c r="I659" s="7">
        <v>17</v>
      </c>
      <c r="J659" s="7">
        <v>88.84</v>
      </c>
      <c r="K659" s="7">
        <v>9</v>
      </c>
      <c r="L659" s="7">
        <v>2</v>
      </c>
      <c r="M659" s="7" t="str">
        <f>IF(COUNTIF(体测成绩!$A$2:$A$530,$F659&amp;"")=0,"",IF(VLOOKUP($F659&amp;"",体测成绩!$A$2:$B$530,2,FALSE)="免测",80,VLOOKUP($F659&amp;"",体测成绩!$A$2:$B$530,2,FALSE)))</f>
        <v/>
      </c>
      <c r="N659" s="7" t="str">
        <f>IF(OR(IFERROR(VALUE(M659)&lt;80,FALSE),COUNTIF(缓考名单!$A$2:$A$49,$F659&amp;"")&gt;0,COUNTIF(缓考名单!$B$2:$B$49,#REF!)&gt;0,IFERROR(VLOOKUP($F659&amp;"",学年成绩!$A$2:$B$462,2,FALSE)&lt;&gt;"100%",FALSE)),"是","")</f>
        <v/>
      </c>
      <c r="O659" s="7"/>
      <c r="P659" s="8"/>
    </row>
    <row r="660" ht="35" hidden="1" customHeight="1" spans="1:16">
      <c r="A660" s="7">
        <v>658</v>
      </c>
      <c r="B660" s="7">
        <v>2023</v>
      </c>
      <c r="C660" s="3" t="s">
        <v>16</v>
      </c>
      <c r="D660" s="3" t="s">
        <v>46</v>
      </c>
      <c r="E660" s="3" t="s">
        <v>479</v>
      </c>
      <c r="F660" s="7">
        <v>202334310211</v>
      </c>
      <c r="G660" s="3" t="s">
        <v>19</v>
      </c>
      <c r="H660" s="7">
        <v>3.58</v>
      </c>
      <c r="I660" s="7">
        <v>183</v>
      </c>
      <c r="J660" s="7">
        <v>64.18</v>
      </c>
      <c r="K660" s="7">
        <v>121</v>
      </c>
      <c r="L660" s="7">
        <v>26</v>
      </c>
      <c r="M660" s="7" t="str">
        <f>IF(COUNTIF(体测成绩!$A$2:$A$530,$F660&amp;"")=0,"",IF(VLOOKUP($F660&amp;"",体测成绩!$A$2:$B$530,2,FALSE)="免测",80,VLOOKUP($F660&amp;"",体测成绩!$A$2:$B$530,2,FALSE)))</f>
        <v/>
      </c>
      <c r="N660" s="7" t="str">
        <f>IF(OR(IFERROR(VALUE(M660)&lt;80,FALSE),COUNTIF(缓考名单!$A$2:$A$49,$F660&amp;"")&gt;0,COUNTIF(缓考名单!$B$2:$B$49,#REF!)&gt;0,IFERROR(VLOOKUP($F660&amp;"",学年成绩!$A$2:$B$462,2,FALSE)&lt;&gt;"100%",FALSE)),"是","")</f>
        <v/>
      </c>
      <c r="O660" s="7"/>
      <c r="P660" s="8"/>
    </row>
    <row r="661" ht="35" hidden="1" customHeight="1" spans="1:16">
      <c r="A661" s="7">
        <v>659</v>
      </c>
      <c r="B661" s="7">
        <v>2023</v>
      </c>
      <c r="C661" s="3" t="s">
        <v>16</v>
      </c>
      <c r="D661" s="3" t="s">
        <v>46</v>
      </c>
      <c r="E661" s="3" t="s">
        <v>479</v>
      </c>
      <c r="F661" s="7">
        <v>202334310212</v>
      </c>
      <c r="G661" s="3" t="s">
        <v>19</v>
      </c>
      <c r="H661" s="7">
        <v>3.25</v>
      </c>
      <c r="I661" s="7">
        <v>211</v>
      </c>
      <c r="J661" s="7">
        <v>60.09</v>
      </c>
      <c r="K661" s="7">
        <v>144</v>
      </c>
      <c r="L661" s="7">
        <v>31</v>
      </c>
      <c r="M661" s="7" t="str">
        <f>IF(COUNTIF(体测成绩!$A$2:$A$530,$F661&amp;"")=0,"",IF(VLOOKUP($F661&amp;"",体测成绩!$A$2:$B$530,2,FALSE)="免测",80,VLOOKUP($F661&amp;"",体测成绩!$A$2:$B$530,2,FALSE)))</f>
        <v/>
      </c>
      <c r="N661" s="7" t="str">
        <f>IF(OR(IFERROR(VALUE(M661)&lt;80,FALSE),COUNTIF(缓考名单!$A$2:$A$49,$F661&amp;"")&gt;0,COUNTIF(缓考名单!$B$2:$B$49,#REF!)&gt;0,IFERROR(VLOOKUP($F661&amp;"",学年成绩!$A$2:$B$462,2,FALSE)&lt;&gt;"100%",FALSE)),"是","")</f>
        <v/>
      </c>
      <c r="O661" s="7"/>
      <c r="P661" s="8"/>
    </row>
    <row r="662" ht="35" hidden="1" customHeight="1" spans="1:16">
      <c r="A662" s="7">
        <v>660</v>
      </c>
      <c r="B662" s="7">
        <v>2023</v>
      </c>
      <c r="C662" s="3" t="s">
        <v>16</v>
      </c>
      <c r="D662" s="3" t="s">
        <v>46</v>
      </c>
      <c r="E662" s="3" t="s">
        <v>479</v>
      </c>
      <c r="F662" s="7">
        <v>202334310228</v>
      </c>
      <c r="G662" s="3" t="s">
        <v>19</v>
      </c>
      <c r="H662" s="7">
        <v>3.5</v>
      </c>
      <c r="I662" s="7">
        <v>193</v>
      </c>
      <c r="J662" s="7">
        <v>62.86</v>
      </c>
      <c r="K662" s="7">
        <v>131</v>
      </c>
      <c r="L662" s="7">
        <v>27</v>
      </c>
      <c r="M662" s="7" t="str">
        <f>IF(COUNTIF(体测成绩!$A$2:$A$530,$F662&amp;"")=0,"",IF(VLOOKUP($F662&amp;"",体测成绩!$A$2:$B$530,2,FALSE)="免测",80,VLOOKUP($F662&amp;"",体测成绩!$A$2:$B$530,2,FALSE)))</f>
        <v/>
      </c>
      <c r="N662" s="7" t="str">
        <f>IF(OR(IFERROR(VALUE(M662)&lt;80,FALSE),COUNTIF(缓考名单!$A$2:$A$49,$F662&amp;"")&gt;0,COUNTIF(缓考名单!$B$2:$B$49,#REF!)&gt;0,IFERROR(VLOOKUP($F662&amp;"",学年成绩!$A$2:$B$462,2,FALSE)&lt;&gt;"100%",FALSE)),"是","")</f>
        <v/>
      </c>
      <c r="O662" s="7"/>
      <c r="P662" s="8"/>
    </row>
    <row r="663" ht="35" hidden="1" customHeight="1" spans="1:16">
      <c r="A663" s="7">
        <v>661</v>
      </c>
      <c r="B663" s="7">
        <v>2023</v>
      </c>
      <c r="C663" s="3" t="s">
        <v>16</v>
      </c>
      <c r="D663" s="3" t="s">
        <v>46</v>
      </c>
      <c r="E663" s="3" t="s">
        <v>479</v>
      </c>
      <c r="F663" s="7">
        <v>202334310229</v>
      </c>
      <c r="G663" s="3" t="s">
        <v>19</v>
      </c>
      <c r="H663" s="7">
        <v>3.01</v>
      </c>
      <c r="I663" s="7">
        <v>231</v>
      </c>
      <c r="J663" s="7">
        <v>57.69</v>
      </c>
      <c r="K663" s="7">
        <v>153</v>
      </c>
      <c r="L663" s="7">
        <v>34</v>
      </c>
      <c r="M663" s="7" t="str">
        <f>IF(COUNTIF(体测成绩!$A$2:$A$530,$F663&amp;"")=0,"",IF(VLOOKUP($F663&amp;"",体测成绩!$A$2:$B$530,2,FALSE)="免测",80,VLOOKUP($F663&amp;"",体测成绩!$A$2:$B$530,2,FALSE)))</f>
        <v/>
      </c>
      <c r="N663" s="7" t="str">
        <f>IF(OR(IFERROR(VALUE(M663)&lt;80,FALSE),COUNTIF(缓考名单!$A$2:$A$49,$F663&amp;"")&gt;0,COUNTIF(缓考名单!$B$2:$B$49,#REF!)&gt;0,IFERROR(VLOOKUP($F663&amp;"",学年成绩!$A$2:$B$462,2,FALSE)&lt;&gt;"100%",FALSE)),"是","")</f>
        <v/>
      </c>
      <c r="O663" s="7"/>
      <c r="P663" s="8"/>
    </row>
    <row r="664" ht="35" hidden="1" customHeight="1" spans="1:16">
      <c r="A664" s="7">
        <v>662</v>
      </c>
      <c r="B664" s="7">
        <v>2023</v>
      </c>
      <c r="C664" s="3" t="s">
        <v>16</v>
      </c>
      <c r="D664" s="3" t="s">
        <v>46</v>
      </c>
      <c r="E664" s="3" t="s">
        <v>479</v>
      </c>
      <c r="F664" s="7">
        <v>202334310215</v>
      </c>
      <c r="G664" s="3" t="s">
        <v>19</v>
      </c>
      <c r="H664" s="7">
        <v>4.14</v>
      </c>
      <c r="I664" s="7">
        <v>87</v>
      </c>
      <c r="J664" s="7">
        <v>70.77</v>
      </c>
      <c r="K664" s="7">
        <v>64</v>
      </c>
      <c r="L664" s="7">
        <v>17</v>
      </c>
      <c r="M664" s="7" t="str">
        <f>IF(COUNTIF(体测成绩!$A$2:$A$530,$F664&amp;"")=0,"",IF(VLOOKUP($F664&amp;"",体测成绩!$A$2:$B$530,2,FALSE)="免测",80,VLOOKUP($F664&amp;"",体测成绩!$A$2:$B$530,2,FALSE)))</f>
        <v/>
      </c>
      <c r="N664" s="7" t="str">
        <f>IF(OR(IFERROR(VALUE(M664)&lt;80,FALSE),COUNTIF(缓考名单!$A$2:$A$49,$F664&amp;"")&gt;0,COUNTIF(缓考名单!$B$2:$B$49,#REF!)&gt;0,IFERROR(VLOOKUP($F664&amp;"",学年成绩!$A$2:$B$462,2,FALSE)&lt;&gt;"100%",FALSE)),"是","")</f>
        <v/>
      </c>
      <c r="O664" s="7"/>
      <c r="P664" s="8"/>
    </row>
    <row r="665" ht="35" hidden="1" customHeight="1" spans="1:16">
      <c r="A665" s="7">
        <v>663</v>
      </c>
      <c r="B665" s="7">
        <v>2023</v>
      </c>
      <c r="C665" s="3" t="s">
        <v>16</v>
      </c>
      <c r="D665" s="3" t="s">
        <v>46</v>
      </c>
      <c r="E665" s="3" t="s">
        <v>479</v>
      </c>
      <c r="F665" s="7">
        <v>202334310214</v>
      </c>
      <c r="G665" s="3" t="s">
        <v>20</v>
      </c>
      <c r="H665" s="7">
        <v>3.42</v>
      </c>
      <c r="I665" s="7">
        <v>197</v>
      </c>
      <c r="J665" s="7">
        <v>62.16</v>
      </c>
      <c r="K665" s="7">
        <v>135</v>
      </c>
      <c r="L665" s="7">
        <v>29</v>
      </c>
      <c r="M665" s="7" t="str">
        <f>IF(COUNTIF(体测成绩!$A$2:$A$530,$F665&amp;"")=0,"",IF(VLOOKUP($F665&amp;"",体测成绩!$A$2:$B$530,2,FALSE)="免测",80,VLOOKUP($F665&amp;"",体测成绩!$A$2:$B$530,2,FALSE)))</f>
        <v/>
      </c>
      <c r="N665" s="7" t="str">
        <f>IF(OR(IFERROR(VALUE(M665)&lt;80,FALSE),COUNTIF(缓考名单!$A$2:$A$49,$F665&amp;"")&gt;0,COUNTIF(缓考名单!$B$2:$B$49,#REF!)&gt;0,IFERROR(VLOOKUP($F665&amp;"",学年成绩!$A$2:$B$462,2,FALSE)&lt;&gt;"100%",FALSE)),"是","")</f>
        <v/>
      </c>
      <c r="O665" s="7"/>
      <c r="P665" s="8"/>
    </row>
    <row r="666" ht="35" hidden="1" customHeight="1" spans="1:16">
      <c r="A666" s="7">
        <v>664</v>
      </c>
      <c r="B666" s="7">
        <v>2023</v>
      </c>
      <c r="C666" s="3" t="s">
        <v>16</v>
      </c>
      <c r="D666" s="3" t="s">
        <v>46</v>
      </c>
      <c r="E666" s="3" t="s">
        <v>479</v>
      </c>
      <c r="F666" s="7">
        <v>202334310213</v>
      </c>
      <c r="G666" s="3" t="s">
        <v>19</v>
      </c>
      <c r="H666" s="7">
        <v>3.11</v>
      </c>
      <c r="I666" s="7">
        <v>227</v>
      </c>
      <c r="J666" s="7">
        <v>58.67</v>
      </c>
      <c r="K666" s="7">
        <v>150</v>
      </c>
      <c r="L666" s="7">
        <v>33</v>
      </c>
      <c r="M666" s="7" t="str">
        <f>IF(COUNTIF(体测成绩!$A$2:$A$530,$F666&amp;"")=0,"",IF(VLOOKUP($F666&amp;"",体测成绩!$A$2:$B$530,2,FALSE)="免测",80,VLOOKUP($F666&amp;"",体测成绩!$A$2:$B$530,2,FALSE)))</f>
        <v/>
      </c>
      <c r="N666" s="7" t="str">
        <f>IF(OR(IFERROR(VALUE(M666)&lt;80,FALSE),COUNTIF(缓考名单!$A$2:$A$49,$F666&amp;"")&gt;0,COUNTIF(缓考名单!$B$2:$B$49,#REF!)&gt;0,IFERROR(VLOOKUP($F666&amp;"",学年成绩!$A$2:$B$462,2,FALSE)&lt;&gt;"100%",FALSE)),"是","")</f>
        <v/>
      </c>
      <c r="O666" s="7"/>
      <c r="P666" s="8"/>
    </row>
    <row r="667" ht="35" hidden="1" customHeight="1" spans="1:16">
      <c r="A667" s="7">
        <v>665</v>
      </c>
      <c r="B667" s="7">
        <v>2023</v>
      </c>
      <c r="C667" s="3" t="s">
        <v>16</v>
      </c>
      <c r="D667" s="3" t="s">
        <v>46</v>
      </c>
      <c r="E667" s="3" t="s">
        <v>479</v>
      </c>
      <c r="F667" s="7">
        <v>202334310227</v>
      </c>
      <c r="G667" s="3" t="s">
        <v>19</v>
      </c>
      <c r="H667" s="7">
        <v>3.79</v>
      </c>
      <c r="I667" s="7">
        <v>153</v>
      </c>
      <c r="J667" s="7">
        <v>66.27</v>
      </c>
      <c r="K667" s="7">
        <v>108</v>
      </c>
      <c r="L667" s="7">
        <v>25</v>
      </c>
      <c r="M667" s="7" t="str">
        <f>IF(COUNTIF(体测成绩!$A$2:$A$530,$F667&amp;"")=0,"",IF(VLOOKUP($F667&amp;"",体测成绩!$A$2:$B$530,2,FALSE)="免测",80,VLOOKUP($F667&amp;"",体测成绩!$A$2:$B$530,2,FALSE)))</f>
        <v/>
      </c>
      <c r="N667" s="7" t="str">
        <f>IF(OR(IFERROR(VALUE(M667)&lt;80,FALSE),COUNTIF(缓考名单!$A$2:$A$49,$F667&amp;"")&gt;0,COUNTIF(缓考名单!$B$2:$B$49,#REF!)&gt;0,IFERROR(VLOOKUP($F667&amp;"",学年成绩!$A$2:$B$462,2,FALSE)&lt;&gt;"100%",FALSE)),"是","")</f>
        <v/>
      </c>
      <c r="O667" s="7"/>
      <c r="P667" s="8"/>
    </row>
    <row r="668" ht="35" hidden="1" customHeight="1" spans="1:16">
      <c r="A668" s="7">
        <v>666</v>
      </c>
      <c r="B668" s="7">
        <v>2023</v>
      </c>
      <c r="C668" s="3" t="s">
        <v>16</v>
      </c>
      <c r="D668" s="3" t="s">
        <v>46</v>
      </c>
      <c r="E668" s="3" t="s">
        <v>479</v>
      </c>
      <c r="F668" s="7">
        <v>202334310223</v>
      </c>
      <c r="G668" s="3" t="s">
        <v>19</v>
      </c>
      <c r="H668" s="7">
        <v>4.21</v>
      </c>
      <c r="I668" s="7">
        <v>78</v>
      </c>
      <c r="J668" s="7">
        <v>76.37</v>
      </c>
      <c r="K668" s="7">
        <v>29</v>
      </c>
      <c r="L668" s="7">
        <v>6</v>
      </c>
      <c r="M668" s="7" t="str">
        <f>IF(COUNTIF(体测成绩!$A$2:$A$530,$F668&amp;"")=0,"",IF(VLOOKUP($F668&amp;"",体测成绩!$A$2:$B$530,2,FALSE)="免测",80,VLOOKUP($F668&amp;"",体测成绩!$A$2:$B$530,2,FALSE)))</f>
        <v/>
      </c>
      <c r="N668" s="7" t="str">
        <f>IF(OR(IFERROR(VALUE(M668)&lt;80,FALSE),COUNTIF(缓考名单!$A$2:$A$49,$F668&amp;"")&gt;0,COUNTIF(缓考名单!$B$2:$B$49,#REF!)&gt;0,IFERROR(VLOOKUP($F668&amp;"",学年成绩!$A$2:$B$462,2,FALSE)&lt;&gt;"100%",FALSE)),"是","")</f>
        <v/>
      </c>
      <c r="O668" s="7"/>
      <c r="P668" s="8"/>
    </row>
    <row r="669" ht="35" hidden="1" customHeight="1" spans="1:16">
      <c r="A669" s="7">
        <v>667</v>
      </c>
      <c r="B669" s="7">
        <v>2023</v>
      </c>
      <c r="C669" s="3" t="s">
        <v>16</v>
      </c>
      <c r="D669" s="3" t="s">
        <v>46</v>
      </c>
      <c r="E669" s="3" t="s">
        <v>479</v>
      </c>
      <c r="F669" s="7">
        <v>202334310206</v>
      </c>
      <c r="G669" s="3" t="s">
        <v>20</v>
      </c>
      <c r="H669" s="7">
        <v>4.12</v>
      </c>
      <c r="I669" s="7">
        <v>92</v>
      </c>
      <c r="J669" s="7">
        <v>70.44</v>
      </c>
      <c r="K669" s="7">
        <v>71</v>
      </c>
      <c r="L669" s="7">
        <v>21</v>
      </c>
      <c r="M669" s="7" t="str">
        <f>IF(COUNTIF(体测成绩!$A$2:$A$530,$F669&amp;"")=0,"",IF(VLOOKUP($F669&amp;"",体测成绩!$A$2:$B$530,2,FALSE)="免测",80,VLOOKUP($F669&amp;"",体测成绩!$A$2:$B$530,2,FALSE)))</f>
        <v/>
      </c>
      <c r="N669" s="7" t="str">
        <f>IF(OR(IFERROR(VALUE(M669)&lt;80,FALSE),COUNTIF(缓考名单!$A$2:$A$49,$F669&amp;"")&gt;0,COUNTIF(缓考名单!$B$2:$B$49,#REF!)&gt;0,IFERROR(VLOOKUP($F669&amp;"",学年成绩!$A$2:$B$462,2,FALSE)&lt;&gt;"100%",FALSE)),"是","")</f>
        <v/>
      </c>
      <c r="O669" s="7"/>
      <c r="P669" s="8"/>
    </row>
    <row r="670" ht="35" hidden="1" customHeight="1" spans="1:16">
      <c r="A670" s="7">
        <v>668</v>
      </c>
      <c r="B670" s="7">
        <v>2023</v>
      </c>
      <c r="C670" s="3" t="s">
        <v>16</v>
      </c>
      <c r="D670" s="3" t="s">
        <v>46</v>
      </c>
      <c r="E670" s="3" t="s">
        <v>479</v>
      </c>
      <c r="F670" s="7">
        <v>202334310226</v>
      </c>
      <c r="G670" s="3" t="s">
        <v>19</v>
      </c>
      <c r="H670" s="7">
        <v>4.11</v>
      </c>
      <c r="I670" s="7">
        <v>96</v>
      </c>
      <c r="J670" s="7">
        <v>70.58</v>
      </c>
      <c r="K670" s="7">
        <v>68</v>
      </c>
      <c r="L670" s="7">
        <v>19</v>
      </c>
      <c r="M670" s="7" t="str">
        <f>IF(COUNTIF(体测成绩!$A$2:$A$530,$F670&amp;"")=0,"",IF(VLOOKUP($F670&amp;"",体测成绩!$A$2:$B$530,2,FALSE)="免测",80,VLOOKUP($F670&amp;"",体测成绩!$A$2:$B$530,2,FALSE)))</f>
        <v/>
      </c>
      <c r="N670" s="7" t="str">
        <f>IF(OR(IFERROR(VALUE(M670)&lt;80,FALSE),COUNTIF(缓考名单!$A$2:$A$49,$F670&amp;"")&gt;0,COUNTIF(缓考名单!$B$2:$B$49,#REF!)&gt;0,IFERROR(VLOOKUP($F670&amp;"",学年成绩!$A$2:$B$462,2,FALSE)&lt;&gt;"100%",FALSE)),"是","")</f>
        <v/>
      </c>
      <c r="O670" s="7"/>
      <c r="P670" s="8"/>
    </row>
    <row r="671" ht="35" hidden="1" customHeight="1" spans="1:16">
      <c r="A671" s="7">
        <v>669</v>
      </c>
      <c r="B671" s="7">
        <v>2023</v>
      </c>
      <c r="C671" s="3" t="s">
        <v>16</v>
      </c>
      <c r="D671" s="3" t="s">
        <v>46</v>
      </c>
      <c r="E671" s="3" t="s">
        <v>479</v>
      </c>
      <c r="F671" s="7">
        <v>202334310210</v>
      </c>
      <c r="G671" s="3" t="s">
        <v>19</v>
      </c>
      <c r="H671" s="7">
        <v>4.14</v>
      </c>
      <c r="I671" s="7">
        <v>88</v>
      </c>
      <c r="J671" s="7">
        <v>70.6</v>
      </c>
      <c r="K671" s="7">
        <v>67</v>
      </c>
      <c r="L671" s="7">
        <v>18</v>
      </c>
      <c r="M671" s="7" t="str">
        <f>IF(COUNTIF(体测成绩!$A$2:$A$530,$F671&amp;"")=0,"",IF(VLOOKUP($F671&amp;"",体测成绩!$A$2:$B$530,2,FALSE)="免测",80,VLOOKUP($F671&amp;"",体测成绩!$A$2:$B$530,2,FALSE)))</f>
        <v/>
      </c>
      <c r="N671" s="7" t="str">
        <f>IF(OR(IFERROR(VALUE(M671)&lt;80,FALSE),COUNTIF(缓考名单!$A$2:$A$49,$F671&amp;"")&gt;0,COUNTIF(缓考名单!$B$2:$B$49,#REF!)&gt;0,IFERROR(VLOOKUP($F671&amp;"",学年成绩!$A$2:$B$462,2,FALSE)&lt;&gt;"100%",FALSE)),"是","")</f>
        <v/>
      </c>
      <c r="O671" s="7"/>
      <c r="P671" s="8"/>
    </row>
    <row r="672" ht="35" hidden="1" customHeight="1" spans="1:16">
      <c r="A672" s="7">
        <v>670</v>
      </c>
      <c r="B672" s="7">
        <v>2023</v>
      </c>
      <c r="C672" s="3" t="s">
        <v>16</v>
      </c>
      <c r="D672" s="3" t="s">
        <v>46</v>
      </c>
      <c r="E672" s="3" t="s">
        <v>479</v>
      </c>
      <c r="F672" s="7">
        <v>202334310230</v>
      </c>
      <c r="G672" s="3" t="s">
        <v>19</v>
      </c>
      <c r="H672" s="7">
        <v>4.03</v>
      </c>
      <c r="I672" s="7">
        <v>113</v>
      </c>
      <c r="J672" s="7">
        <v>69.44</v>
      </c>
      <c r="K672" s="7">
        <v>82</v>
      </c>
      <c r="L672" s="7">
        <v>23</v>
      </c>
      <c r="M672" s="7" t="str">
        <f>IF(COUNTIF(体测成绩!$A$2:$A$530,$F672&amp;"")=0,"",IF(VLOOKUP($F672&amp;"",体测成绩!$A$2:$B$530,2,FALSE)="免测",80,VLOOKUP($F672&amp;"",体测成绩!$A$2:$B$530,2,FALSE)))</f>
        <v/>
      </c>
      <c r="N672" s="7" t="str">
        <f>IF(OR(IFERROR(VALUE(M672)&lt;80,FALSE),COUNTIF(缓考名单!$A$2:$A$49,$F672&amp;"")&gt;0,COUNTIF(缓考名单!$B$2:$B$49,#REF!)&gt;0,IFERROR(VLOOKUP($F672&amp;"",学年成绩!$A$2:$B$462,2,FALSE)&lt;&gt;"100%",FALSE)),"是","")</f>
        <v/>
      </c>
      <c r="O672" s="7"/>
      <c r="P672" s="8"/>
    </row>
    <row r="673" ht="35" hidden="1" customHeight="1" spans="1:16">
      <c r="A673" s="7">
        <v>671</v>
      </c>
      <c r="B673" s="7">
        <v>2023</v>
      </c>
      <c r="C673" s="3" t="s">
        <v>16</v>
      </c>
      <c r="D673" s="3" t="s">
        <v>46</v>
      </c>
      <c r="E673" s="3" t="s">
        <v>479</v>
      </c>
      <c r="F673" s="7">
        <v>202334310205</v>
      </c>
      <c r="G673" s="3" t="s">
        <v>19</v>
      </c>
      <c r="H673" s="7">
        <v>2.23</v>
      </c>
      <c r="I673" s="7">
        <v>242</v>
      </c>
      <c r="J673" s="7">
        <v>48.23</v>
      </c>
      <c r="K673" s="7">
        <v>198</v>
      </c>
      <c r="L673" s="7">
        <v>35</v>
      </c>
      <c r="M673" s="7" t="str">
        <f>IF(COUNTIF(体测成绩!$A$2:$A$530,$F673&amp;"")=0,"",IF(VLOOKUP($F673&amp;"",体测成绩!$A$2:$B$530,2,FALSE)="免测",80,VLOOKUP($F673&amp;"",体测成绩!$A$2:$B$530,2,FALSE)))</f>
        <v/>
      </c>
      <c r="N673" s="7" t="str">
        <f>IF(OR(IFERROR(VALUE(M673)&lt;80,FALSE),COUNTIF(缓考名单!$A$2:$A$49,$F673&amp;"")&gt;0,COUNTIF(缓考名单!$B$2:$B$49,#REF!)&gt;0,IFERROR(VLOOKUP($F673&amp;"",学年成绩!$A$2:$B$462,2,FALSE)&lt;&gt;"100%",FALSE)),"是","")</f>
        <v/>
      </c>
      <c r="O673" s="7"/>
      <c r="P673" s="8"/>
    </row>
    <row r="674" ht="35" hidden="1" customHeight="1" spans="1:16">
      <c r="A674" s="7">
        <v>672</v>
      </c>
      <c r="B674" s="7">
        <v>2023</v>
      </c>
      <c r="C674" s="3" t="s">
        <v>16</v>
      </c>
      <c r="D674" s="3" t="s">
        <v>46</v>
      </c>
      <c r="E674" s="3" t="s">
        <v>479</v>
      </c>
      <c r="F674" s="7">
        <v>202322410106</v>
      </c>
      <c r="G674" s="3" t="s">
        <v>19</v>
      </c>
      <c r="H674" s="7">
        <v>4.46</v>
      </c>
      <c r="I674" s="7">
        <v>19</v>
      </c>
      <c r="J674" s="7">
        <v>74.57</v>
      </c>
      <c r="K674" s="7">
        <v>35</v>
      </c>
      <c r="L674" s="7">
        <v>10</v>
      </c>
      <c r="M674" s="7" t="str">
        <f>IF(COUNTIF(体测成绩!$A$2:$A$530,$F674&amp;"")=0,"",IF(VLOOKUP($F674&amp;"",体测成绩!$A$2:$B$530,2,FALSE)="免测",80,VLOOKUP($F674&amp;"",体测成绩!$A$2:$B$530,2,FALSE)))</f>
        <v/>
      </c>
      <c r="N674" s="7" t="str">
        <f>IF(OR(IFERROR(VALUE(M674)&lt;80,FALSE),COUNTIF(缓考名单!$A$2:$A$49,$F674&amp;"")&gt;0,COUNTIF(缓考名单!$B$2:$B$49,#REF!)&gt;0,IFERROR(VLOOKUP($F674&amp;"",学年成绩!$A$2:$B$462,2,FALSE)&lt;&gt;"100%",FALSE)),"是","")</f>
        <v/>
      </c>
      <c r="O674" s="7"/>
      <c r="P674" s="8"/>
    </row>
    <row r="675" ht="35" hidden="1" customHeight="1" spans="1:16">
      <c r="A675" s="7">
        <v>673</v>
      </c>
      <c r="B675" s="7">
        <v>2023</v>
      </c>
      <c r="C675" s="3" t="s">
        <v>16</v>
      </c>
      <c r="D675" s="3" t="s">
        <v>46</v>
      </c>
      <c r="E675" s="3" t="s">
        <v>479</v>
      </c>
      <c r="F675" s="7">
        <v>202334310202</v>
      </c>
      <c r="G675" s="3" t="s">
        <v>20</v>
      </c>
      <c r="H675" s="7">
        <v>4.5</v>
      </c>
      <c r="I675" s="7">
        <v>14</v>
      </c>
      <c r="J675" s="7">
        <v>75.1</v>
      </c>
      <c r="K675" s="7">
        <v>32</v>
      </c>
      <c r="L675" s="7">
        <v>8</v>
      </c>
      <c r="M675" s="7" t="str">
        <f>IF(COUNTIF(体测成绩!$A$2:$A$530,$F675&amp;"")=0,"",IF(VLOOKUP($F675&amp;"",体测成绩!$A$2:$B$530,2,FALSE)="免测",80,VLOOKUP($F675&amp;"",体测成绩!$A$2:$B$530,2,FALSE)))</f>
        <v/>
      </c>
      <c r="N675" s="7" t="str">
        <f>IF(OR(IFERROR(VALUE(M675)&lt;80,FALSE),COUNTIF(缓考名单!$A$2:$A$49,$F675&amp;"")&gt;0,COUNTIF(缓考名单!$B$2:$B$49,#REF!)&gt;0,IFERROR(VLOOKUP($F675&amp;"",学年成绩!$A$2:$B$462,2,FALSE)&lt;&gt;"100%",FALSE)),"是","")</f>
        <v/>
      </c>
      <c r="O675" s="7"/>
      <c r="P675" s="8"/>
    </row>
    <row r="676" ht="35" hidden="1" customHeight="1" spans="1:16">
      <c r="A676" s="7">
        <v>674</v>
      </c>
      <c r="B676" s="7">
        <v>2023</v>
      </c>
      <c r="C676" s="3" t="s">
        <v>16</v>
      </c>
      <c r="D676" s="3" t="s">
        <v>46</v>
      </c>
      <c r="E676" s="3" t="s">
        <v>479</v>
      </c>
      <c r="F676" s="7">
        <v>202334310201</v>
      </c>
      <c r="G676" s="3" t="s">
        <v>19</v>
      </c>
      <c r="H676" s="7">
        <v>4.57</v>
      </c>
      <c r="I676" s="7">
        <v>11</v>
      </c>
      <c r="J676" s="7">
        <v>75.59</v>
      </c>
      <c r="K676" s="7">
        <v>31</v>
      </c>
      <c r="L676" s="7">
        <v>7</v>
      </c>
      <c r="M676" s="7" t="str">
        <f>IF(COUNTIF(体测成绩!$A$2:$A$530,$F676&amp;"")=0,"",IF(VLOOKUP($F676&amp;"",体测成绩!$A$2:$B$530,2,FALSE)="免测",80,VLOOKUP($F676&amp;"",体测成绩!$A$2:$B$530,2,FALSE)))</f>
        <v/>
      </c>
      <c r="N676" s="7" t="str">
        <f>IF(OR(IFERROR(VALUE(M676)&lt;80,FALSE),COUNTIF(缓考名单!$A$2:$A$49,$F676&amp;"")&gt;0,COUNTIF(缓考名单!$B$2:$B$49,#REF!)&gt;0,IFERROR(VLOOKUP($F676&amp;"",学年成绩!$A$2:$B$462,2,FALSE)&lt;&gt;"100%",FALSE)),"是","")</f>
        <v/>
      </c>
      <c r="O676" s="7"/>
      <c r="P676" s="8"/>
    </row>
    <row r="677" ht="35" hidden="1" customHeight="1" spans="1:16">
      <c r="A677" s="7">
        <v>675</v>
      </c>
      <c r="B677" s="7">
        <v>2023</v>
      </c>
      <c r="C677" s="3" t="s">
        <v>16</v>
      </c>
      <c r="D677" s="3" t="s">
        <v>46</v>
      </c>
      <c r="E677" s="3" t="s">
        <v>479</v>
      </c>
      <c r="F677" s="7">
        <v>202334310208</v>
      </c>
      <c r="G677" s="3" t="s">
        <v>20</v>
      </c>
      <c r="H677" s="7">
        <v>4.44</v>
      </c>
      <c r="I677" s="7">
        <v>25</v>
      </c>
      <c r="J677" s="7">
        <v>75</v>
      </c>
      <c r="K677" s="7">
        <v>34</v>
      </c>
      <c r="L677" s="7">
        <v>9</v>
      </c>
      <c r="M677" s="7" t="str">
        <f>IF(COUNTIF(体测成绩!$A$2:$A$530,$F677&amp;"")=0,"",IF(VLOOKUP($F677&amp;"",体测成绩!$A$2:$B$530,2,FALSE)="免测",80,VLOOKUP($F677&amp;"",体测成绩!$A$2:$B$530,2,FALSE)))</f>
        <v/>
      </c>
      <c r="N677" s="7" t="str">
        <f>IF(OR(IFERROR(VALUE(M677)&lt;80,FALSE),COUNTIF(缓考名单!$A$2:$A$49,$F677&amp;"")&gt;0,COUNTIF(缓考名单!$B$2:$B$49,#REF!)&gt;0,IFERROR(VLOOKUP($F677&amp;"",学年成绩!$A$2:$B$462,2,FALSE)&lt;&gt;"100%",FALSE)),"是","")</f>
        <v/>
      </c>
      <c r="O677" s="7"/>
      <c r="P677" s="8"/>
    </row>
    <row r="678" ht="35" hidden="1" customHeight="1" spans="1:16">
      <c r="A678" s="7">
        <v>676</v>
      </c>
      <c r="B678" s="7">
        <v>2023</v>
      </c>
      <c r="C678" s="3" t="s">
        <v>16</v>
      </c>
      <c r="D678" s="3" t="s">
        <v>46</v>
      </c>
      <c r="E678" s="3" t="s">
        <v>479</v>
      </c>
      <c r="F678" s="7">
        <v>202334310209</v>
      </c>
      <c r="G678" s="3" t="s">
        <v>20</v>
      </c>
      <c r="H678" s="7">
        <v>3.44</v>
      </c>
      <c r="I678" s="7">
        <v>196</v>
      </c>
      <c r="J678" s="7">
        <v>62.6</v>
      </c>
      <c r="K678" s="7">
        <v>133</v>
      </c>
      <c r="L678" s="7">
        <v>28</v>
      </c>
      <c r="M678" s="7" t="str">
        <f>IF(COUNTIF(体测成绩!$A$2:$A$530,$F678&amp;"")=0,"",IF(VLOOKUP($F678&amp;"",体测成绩!$A$2:$B$530,2,FALSE)="免测",80,VLOOKUP($F678&amp;"",体测成绩!$A$2:$B$530,2,FALSE)))</f>
        <v/>
      </c>
      <c r="N678" s="7" t="str">
        <f>IF(OR(IFERROR(VALUE(M678)&lt;80,FALSE),COUNTIF(缓考名单!$A$2:$A$49,$F678&amp;"")&gt;0,COUNTIF(缓考名单!$B$2:$B$49,#REF!)&gt;0,IFERROR(VLOOKUP($F678&amp;"",学年成绩!$A$2:$B$462,2,FALSE)&lt;&gt;"100%",FALSE)),"是","")</f>
        <v/>
      </c>
      <c r="O678" s="7"/>
      <c r="P678" s="8"/>
    </row>
    <row r="679" ht="35" hidden="1" customHeight="1" spans="1:16">
      <c r="A679" s="7">
        <v>677</v>
      </c>
      <c r="B679" s="7">
        <v>2023</v>
      </c>
      <c r="C679" s="3" t="s">
        <v>16</v>
      </c>
      <c r="D679" s="3" t="s">
        <v>46</v>
      </c>
      <c r="E679" s="3" t="s">
        <v>479</v>
      </c>
      <c r="F679" s="7">
        <v>202315110111</v>
      </c>
      <c r="G679" s="3" t="s">
        <v>20</v>
      </c>
      <c r="H679" s="7">
        <v>4.31</v>
      </c>
      <c r="I679" s="7">
        <v>51</v>
      </c>
      <c r="J679" s="7">
        <v>84.1</v>
      </c>
      <c r="K679" s="7">
        <v>13</v>
      </c>
      <c r="L679" s="7">
        <v>3</v>
      </c>
      <c r="M679" s="7" t="str">
        <f>IF(COUNTIF(体测成绩!$A$2:$A$530,$F679&amp;"")=0,"",IF(VLOOKUP($F679&amp;"",体测成绩!$A$2:$B$530,2,FALSE)="免测",80,VLOOKUP($F679&amp;"",体测成绩!$A$2:$B$530,2,FALSE)))</f>
        <v/>
      </c>
      <c r="N679" s="7" t="str">
        <f>IF(OR(IFERROR(VALUE(M679)&lt;80,FALSE),COUNTIF(缓考名单!$A$2:$A$49,$F679&amp;"")&gt;0,COUNTIF(缓考名单!$B$2:$B$49,#REF!)&gt;0,IFERROR(VLOOKUP($F679&amp;"",学年成绩!$A$2:$B$462,2,FALSE)&lt;&gt;"100%",FALSE)),"是","")</f>
        <v/>
      </c>
      <c r="O679" s="7"/>
      <c r="P679" s="8"/>
    </row>
    <row r="680" ht="35" hidden="1" customHeight="1" spans="1:16">
      <c r="A680" s="7">
        <v>678</v>
      </c>
      <c r="B680" s="7">
        <v>2023</v>
      </c>
      <c r="C680" s="3" t="s">
        <v>16</v>
      </c>
      <c r="D680" s="3" t="s">
        <v>46</v>
      </c>
      <c r="E680" s="3" t="s">
        <v>480</v>
      </c>
      <c r="F680" s="7">
        <v>202334310309</v>
      </c>
      <c r="G680" s="3" t="s">
        <v>19</v>
      </c>
      <c r="H680" s="7">
        <v>4.31</v>
      </c>
      <c r="I680" s="7">
        <v>50</v>
      </c>
      <c r="J680" s="7">
        <v>26</v>
      </c>
      <c r="K680" s="7">
        <v>238</v>
      </c>
      <c r="L680" s="7">
        <v>45</v>
      </c>
      <c r="M680" s="7" t="str">
        <f>IF(COUNTIF(体测成绩!$A$2:$A$530,$F680&amp;"")=0,"",IF(VLOOKUP($F680&amp;"",体测成绩!$A$2:$B$530,2,FALSE)="免测",80,VLOOKUP($F680&amp;"",体测成绩!$A$2:$B$530,2,FALSE)))</f>
        <v/>
      </c>
      <c r="N680" s="7" t="str">
        <f>IF(OR(IFERROR(VALUE(M680)&lt;80,FALSE),COUNTIF(缓考名单!$A$2:$A$49,$F680&amp;"")&gt;0,COUNTIF(缓考名单!$B$2:$B$49,#REF!)&gt;0,IFERROR(VLOOKUP($F680&amp;"",学年成绩!$A$2:$B$462,2,FALSE)&lt;&gt;"100%",FALSE)),"是","")</f>
        <v/>
      </c>
      <c r="O680" s="7"/>
      <c r="P680" s="8"/>
    </row>
    <row r="681" ht="35" hidden="1" customHeight="1" spans="1:16">
      <c r="A681" s="7">
        <v>679</v>
      </c>
      <c r="B681" s="7">
        <v>2023</v>
      </c>
      <c r="C681" s="3" t="s">
        <v>16</v>
      </c>
      <c r="D681" s="3" t="s">
        <v>46</v>
      </c>
      <c r="E681" s="3" t="s">
        <v>480</v>
      </c>
      <c r="F681" s="7">
        <v>202334310328</v>
      </c>
      <c r="G681" s="3" t="s">
        <v>19</v>
      </c>
      <c r="H681" s="7">
        <v>3.95</v>
      </c>
      <c r="I681" s="7">
        <v>127</v>
      </c>
      <c r="J681" s="7">
        <v>21</v>
      </c>
      <c r="K681" s="7">
        <v>256</v>
      </c>
      <c r="L681" s="7">
        <v>57</v>
      </c>
      <c r="M681" s="7" t="str">
        <f>IF(COUNTIF(体测成绩!$A$2:$A$530,$F681&amp;"")=0,"",IF(VLOOKUP($F681&amp;"",体测成绩!$A$2:$B$530,2,FALSE)="免测",80,VLOOKUP($F681&amp;"",体测成绩!$A$2:$B$530,2,FALSE)))</f>
        <v/>
      </c>
      <c r="N681" s="7" t="str">
        <f>IF(OR(IFERROR(VALUE(M681)&lt;80,FALSE),COUNTIF(缓考名单!$A$2:$A$49,$F681&amp;"")&gt;0,COUNTIF(缓考名单!$B$2:$B$49,#REF!)&gt;0,IFERROR(VLOOKUP($F681&amp;"",学年成绩!$A$2:$B$462,2,FALSE)&lt;&gt;"100%",FALSE)),"是","")</f>
        <v/>
      </c>
      <c r="O681" s="7"/>
      <c r="P681" s="8"/>
    </row>
    <row r="682" ht="35" hidden="1" customHeight="1" spans="1:16">
      <c r="A682" s="7">
        <v>680</v>
      </c>
      <c r="B682" s="7">
        <v>2023</v>
      </c>
      <c r="C682" s="3" t="s">
        <v>16</v>
      </c>
      <c r="D682" s="3" t="s">
        <v>46</v>
      </c>
      <c r="E682" s="3" t="s">
        <v>480</v>
      </c>
      <c r="F682" s="7">
        <v>202334310306</v>
      </c>
      <c r="G682" s="3" t="s">
        <v>19</v>
      </c>
      <c r="H682" s="7">
        <v>4.03</v>
      </c>
      <c r="I682" s="7">
        <v>112</v>
      </c>
      <c r="J682" s="7">
        <v>21</v>
      </c>
      <c r="K682" s="7">
        <v>256</v>
      </c>
      <c r="L682" s="7">
        <v>57</v>
      </c>
      <c r="M682" s="7" t="str">
        <f>IF(COUNTIF(体测成绩!$A$2:$A$530,$F682&amp;"")=0,"",IF(VLOOKUP($F682&amp;"",体测成绩!$A$2:$B$530,2,FALSE)="免测",80,VLOOKUP($F682&amp;"",体测成绩!$A$2:$B$530,2,FALSE)))</f>
        <v/>
      </c>
      <c r="N682" s="7" t="str">
        <f>IF(OR(IFERROR(VALUE(M682)&lt;80,FALSE),COUNTIF(缓考名单!$A$2:$A$49,$F682&amp;"")&gt;0,COUNTIF(缓考名单!$B$2:$B$49,#REF!)&gt;0,IFERROR(VLOOKUP($F682&amp;"",学年成绩!$A$2:$B$462,2,FALSE)&lt;&gt;"100%",FALSE)),"是","")</f>
        <v/>
      </c>
      <c r="O682" s="7"/>
      <c r="P682" s="8"/>
    </row>
    <row r="683" ht="35" hidden="1" customHeight="1" spans="1:16">
      <c r="A683" s="7">
        <v>681</v>
      </c>
      <c r="B683" s="7">
        <v>2023</v>
      </c>
      <c r="C683" s="3" t="s">
        <v>16</v>
      </c>
      <c r="D683" s="3" t="s">
        <v>46</v>
      </c>
      <c r="E683" s="3" t="s">
        <v>480</v>
      </c>
      <c r="F683" s="7">
        <v>202334310317</v>
      </c>
      <c r="G683" s="3" t="s">
        <v>20</v>
      </c>
      <c r="H683" s="7">
        <v>4.21</v>
      </c>
      <c r="I683" s="7">
        <v>77</v>
      </c>
      <c r="J683" s="7">
        <v>21</v>
      </c>
      <c r="K683" s="7">
        <v>256</v>
      </c>
      <c r="L683" s="7">
        <v>57</v>
      </c>
      <c r="M683" s="7" t="str">
        <f>IF(COUNTIF(体测成绩!$A$2:$A$530,$F683&amp;"")=0,"",IF(VLOOKUP($F683&amp;"",体测成绩!$A$2:$B$530,2,FALSE)="免测",80,VLOOKUP($F683&amp;"",体测成绩!$A$2:$B$530,2,FALSE)))</f>
        <v/>
      </c>
      <c r="N683" s="7" t="str">
        <f>IF(OR(IFERROR(VALUE(M683)&lt;80,FALSE),COUNTIF(缓考名单!$A$2:$A$49,$F683&amp;"")&gt;0,COUNTIF(缓考名单!$B$2:$B$49,#REF!)&gt;0,IFERROR(VLOOKUP($F683&amp;"",学年成绩!$A$2:$B$462,2,FALSE)&lt;&gt;"100%",FALSE)),"是","")</f>
        <v/>
      </c>
      <c r="O683" s="7"/>
      <c r="P683" s="8"/>
    </row>
    <row r="684" ht="35" hidden="1" customHeight="1" spans="1:16">
      <c r="A684" s="7">
        <v>682</v>
      </c>
      <c r="B684" s="7">
        <v>2023</v>
      </c>
      <c r="C684" s="3" t="s">
        <v>16</v>
      </c>
      <c r="D684" s="3" t="s">
        <v>46</v>
      </c>
      <c r="E684" s="3" t="s">
        <v>480</v>
      </c>
      <c r="F684" s="7">
        <v>202334310326</v>
      </c>
      <c r="G684" s="3" t="s">
        <v>19</v>
      </c>
      <c r="H684" s="7">
        <v>4.39</v>
      </c>
      <c r="I684" s="7">
        <v>35</v>
      </c>
      <c r="J684" s="7">
        <v>22</v>
      </c>
      <c r="K684" s="7">
        <v>248</v>
      </c>
      <c r="L684" s="7">
        <v>51</v>
      </c>
      <c r="M684" s="7" t="str">
        <f>IF(COUNTIF(体测成绩!$A$2:$A$530,$F684&amp;"")=0,"",IF(VLOOKUP($F684&amp;"",体测成绩!$A$2:$B$530,2,FALSE)="免测",80,VLOOKUP($F684&amp;"",体测成绩!$A$2:$B$530,2,FALSE)))</f>
        <v/>
      </c>
      <c r="N684" s="7" t="str">
        <f>IF(OR(IFERROR(VALUE(M684)&lt;80,FALSE),COUNTIF(缓考名单!$A$2:$A$49,$F684&amp;"")&gt;0,COUNTIF(缓考名单!$B$2:$B$49,#REF!)&gt;0,IFERROR(VLOOKUP($F684&amp;"",学年成绩!$A$2:$B$462,2,FALSE)&lt;&gt;"100%",FALSE)),"是","")</f>
        <v/>
      </c>
      <c r="O684" s="7"/>
      <c r="P684" s="8"/>
    </row>
    <row r="685" ht="35" hidden="1" customHeight="1" spans="1:16">
      <c r="A685" s="7">
        <v>683</v>
      </c>
      <c r="B685" s="7">
        <v>2023</v>
      </c>
      <c r="C685" s="3" t="s">
        <v>16</v>
      </c>
      <c r="D685" s="3" t="s">
        <v>46</v>
      </c>
      <c r="E685" s="3" t="s">
        <v>480</v>
      </c>
      <c r="F685" s="7">
        <v>202334310327</v>
      </c>
      <c r="G685" s="3" t="s">
        <v>20</v>
      </c>
      <c r="H685" s="7">
        <v>4.06</v>
      </c>
      <c r="I685" s="7">
        <v>109</v>
      </c>
      <c r="J685" s="7">
        <v>21</v>
      </c>
      <c r="K685" s="7">
        <v>256</v>
      </c>
      <c r="L685" s="7">
        <v>57</v>
      </c>
      <c r="M685" s="7" t="str">
        <f>IF(COUNTIF(体测成绩!$A$2:$A$530,$F685&amp;"")=0,"",IF(VLOOKUP($F685&amp;"",体测成绩!$A$2:$B$530,2,FALSE)="免测",80,VLOOKUP($F685&amp;"",体测成绩!$A$2:$B$530,2,FALSE)))</f>
        <v/>
      </c>
      <c r="N685" s="7" t="str">
        <f>IF(OR(IFERROR(VALUE(M685)&lt;80,FALSE),COUNTIF(缓考名单!$A$2:$A$49,$F685&amp;"")&gt;0,COUNTIF(缓考名单!$B$2:$B$49,#REF!)&gt;0,IFERROR(VLOOKUP($F685&amp;"",学年成绩!$A$2:$B$462,2,FALSE)&lt;&gt;"100%",FALSE)),"是","")</f>
        <v/>
      </c>
      <c r="O685" s="7"/>
      <c r="P685" s="8"/>
    </row>
    <row r="686" ht="35" hidden="1" customHeight="1" spans="1:16">
      <c r="A686" s="7">
        <v>684</v>
      </c>
      <c r="B686" s="7">
        <v>2023</v>
      </c>
      <c r="C686" s="3" t="s">
        <v>16</v>
      </c>
      <c r="D686" s="3" t="s">
        <v>46</v>
      </c>
      <c r="E686" s="3" t="s">
        <v>480</v>
      </c>
      <c r="F686" s="7">
        <v>202334310305</v>
      </c>
      <c r="G686" s="3" t="s">
        <v>19</v>
      </c>
      <c r="H686" s="7">
        <v>4.23</v>
      </c>
      <c r="I686" s="7">
        <v>72</v>
      </c>
      <c r="J686" s="7">
        <v>22</v>
      </c>
      <c r="K686" s="7">
        <v>248</v>
      </c>
      <c r="L686" s="7">
        <v>51</v>
      </c>
      <c r="M686" s="7" t="str">
        <f>IF(COUNTIF(体测成绩!$A$2:$A$530,$F686&amp;"")=0,"",IF(VLOOKUP($F686&amp;"",体测成绩!$A$2:$B$530,2,FALSE)="免测",80,VLOOKUP($F686&amp;"",体测成绩!$A$2:$B$530,2,FALSE)))</f>
        <v/>
      </c>
      <c r="N686" s="7" t="str">
        <f>IF(OR(IFERROR(VALUE(M686)&lt;80,FALSE),COUNTIF(缓考名单!$A$2:$A$49,$F686&amp;"")&gt;0,COUNTIF(缓考名单!$B$2:$B$49,#REF!)&gt;0,IFERROR(VLOOKUP($F686&amp;"",学年成绩!$A$2:$B$462,2,FALSE)&lt;&gt;"100%",FALSE)),"是","")</f>
        <v/>
      </c>
      <c r="O686" s="7"/>
      <c r="P686" s="8"/>
    </row>
    <row r="687" ht="35" hidden="1" customHeight="1" spans="1:16">
      <c r="A687" s="7">
        <v>685</v>
      </c>
      <c r="B687" s="7">
        <v>2023</v>
      </c>
      <c r="C687" s="3" t="s">
        <v>16</v>
      </c>
      <c r="D687" s="3" t="s">
        <v>46</v>
      </c>
      <c r="E687" s="3" t="s">
        <v>480</v>
      </c>
      <c r="F687" s="7">
        <v>202334310329</v>
      </c>
      <c r="G687" s="3" t="s">
        <v>20</v>
      </c>
      <c r="H687" s="7">
        <v>3.53</v>
      </c>
      <c r="I687" s="7">
        <v>190</v>
      </c>
      <c r="J687" s="7">
        <v>26</v>
      </c>
      <c r="K687" s="7">
        <v>238</v>
      </c>
      <c r="L687" s="7">
        <v>45</v>
      </c>
      <c r="M687" s="7" t="str">
        <f>IF(COUNTIF(体测成绩!$A$2:$A$530,$F687&amp;"")=0,"",IF(VLOOKUP($F687&amp;"",体测成绩!$A$2:$B$530,2,FALSE)="免测",80,VLOOKUP($F687&amp;"",体测成绩!$A$2:$B$530,2,FALSE)))</f>
        <v/>
      </c>
      <c r="N687" s="7" t="str">
        <f>IF(OR(IFERROR(VALUE(M687)&lt;80,FALSE),COUNTIF(缓考名单!$A$2:$A$49,$F687&amp;"")&gt;0,COUNTIF(缓考名单!$B$2:$B$49,#REF!)&gt;0,IFERROR(VLOOKUP($F687&amp;"",学年成绩!$A$2:$B$462,2,FALSE)&lt;&gt;"100%",FALSE)),"是","")</f>
        <v/>
      </c>
      <c r="O687" s="7"/>
      <c r="P687" s="8"/>
    </row>
    <row r="688" ht="35" hidden="1" customHeight="1" spans="1:16">
      <c r="A688" s="7">
        <v>686</v>
      </c>
      <c r="B688" s="7">
        <v>2023</v>
      </c>
      <c r="C688" s="3" t="s">
        <v>16</v>
      </c>
      <c r="D688" s="3" t="s">
        <v>46</v>
      </c>
      <c r="E688" s="3" t="s">
        <v>480</v>
      </c>
      <c r="F688" s="7">
        <v>202334310330</v>
      </c>
      <c r="G688" s="3" t="s">
        <v>20</v>
      </c>
      <c r="H688" s="7">
        <v>4.19</v>
      </c>
      <c r="I688" s="7">
        <v>80</v>
      </c>
      <c r="J688" s="7">
        <v>27.5</v>
      </c>
      <c r="K688" s="7">
        <v>232</v>
      </c>
      <c r="L688" s="7">
        <v>41</v>
      </c>
      <c r="M688" s="7" t="str">
        <f>IF(COUNTIF(体测成绩!$A$2:$A$530,$F688&amp;"")=0,"",IF(VLOOKUP($F688&amp;"",体测成绩!$A$2:$B$530,2,FALSE)="免测",80,VLOOKUP($F688&amp;"",体测成绩!$A$2:$B$530,2,FALSE)))</f>
        <v/>
      </c>
      <c r="N688" s="7" t="str">
        <f>IF(OR(IFERROR(VALUE(M688)&lt;80,FALSE),COUNTIF(缓考名单!$A$2:$A$49,$F688&amp;"")&gt;0,COUNTIF(缓考名单!$B$2:$B$49,#REF!)&gt;0,IFERROR(VLOOKUP($F688&amp;"",学年成绩!$A$2:$B$462,2,FALSE)&lt;&gt;"100%",FALSE)),"是","")</f>
        <v/>
      </c>
      <c r="O688" s="7"/>
      <c r="P688" s="8"/>
    </row>
    <row r="689" ht="35" hidden="1" customHeight="1" spans="1:16">
      <c r="A689" s="7">
        <v>687</v>
      </c>
      <c r="B689" s="7">
        <v>2023</v>
      </c>
      <c r="C689" s="3" t="s">
        <v>16</v>
      </c>
      <c r="D689" s="3" t="s">
        <v>46</v>
      </c>
      <c r="E689" s="3" t="s">
        <v>480</v>
      </c>
      <c r="F689" s="7">
        <v>202334310314</v>
      </c>
      <c r="G689" s="3" t="s">
        <v>19</v>
      </c>
      <c r="H689" s="7">
        <v>4.07</v>
      </c>
      <c r="I689" s="7">
        <v>107</v>
      </c>
      <c r="J689" s="7">
        <v>21</v>
      </c>
      <c r="K689" s="7">
        <v>256</v>
      </c>
      <c r="L689" s="7">
        <v>57</v>
      </c>
      <c r="M689" s="7" t="str">
        <f>IF(COUNTIF(体测成绩!$A$2:$A$530,$F689&amp;"")=0,"",IF(VLOOKUP($F689&amp;"",体测成绩!$A$2:$B$530,2,FALSE)="免测",80,VLOOKUP($F689&amp;"",体测成绩!$A$2:$B$530,2,FALSE)))</f>
        <v/>
      </c>
      <c r="N689" s="7" t="str">
        <f>IF(OR(IFERROR(VALUE(M689)&lt;80,FALSE),COUNTIF(缓考名单!$A$2:$A$49,$F689&amp;"")&gt;0,COUNTIF(缓考名单!$B$2:$B$49,#REF!)&gt;0,IFERROR(VLOOKUP($F689&amp;"",学年成绩!$A$2:$B$462,2,FALSE)&lt;&gt;"100%",FALSE)),"是","")</f>
        <v/>
      </c>
      <c r="O689" s="7"/>
      <c r="P689" s="8"/>
    </row>
    <row r="690" ht="35" hidden="1" customHeight="1" spans="1:16">
      <c r="A690" s="7">
        <v>688</v>
      </c>
      <c r="B690" s="7">
        <v>2023</v>
      </c>
      <c r="C690" s="3" t="s">
        <v>16</v>
      </c>
      <c r="D690" s="3" t="s">
        <v>46</v>
      </c>
      <c r="E690" s="3" t="s">
        <v>480</v>
      </c>
      <c r="F690" s="7">
        <v>202334310313</v>
      </c>
      <c r="G690" s="3" t="s">
        <v>19</v>
      </c>
      <c r="H690" s="7">
        <v>3.88</v>
      </c>
      <c r="I690" s="7">
        <v>137</v>
      </c>
      <c r="J690" s="7">
        <v>21</v>
      </c>
      <c r="K690" s="7">
        <v>256</v>
      </c>
      <c r="L690" s="7">
        <v>57</v>
      </c>
      <c r="M690" s="7" t="str">
        <f>IF(COUNTIF(体测成绩!$A$2:$A$530,$F690&amp;"")=0,"",IF(VLOOKUP($F690&amp;"",体测成绩!$A$2:$B$530,2,FALSE)="免测",80,VLOOKUP($F690&amp;"",体测成绩!$A$2:$B$530,2,FALSE)))</f>
        <v/>
      </c>
      <c r="N690" s="7" t="str">
        <f>IF(OR(IFERROR(VALUE(M690)&lt;80,FALSE),COUNTIF(缓考名单!$A$2:$A$49,$F690&amp;"")&gt;0,COUNTIF(缓考名单!$B$2:$B$49,#REF!)&gt;0,IFERROR(VLOOKUP($F690&amp;"",学年成绩!$A$2:$B$462,2,FALSE)&lt;&gt;"100%",FALSE)),"是","")</f>
        <v/>
      </c>
      <c r="O690" s="7"/>
      <c r="P690" s="8"/>
    </row>
    <row r="691" ht="35" hidden="1" customHeight="1" spans="1:16">
      <c r="A691" s="7">
        <v>689</v>
      </c>
      <c r="B691" s="7">
        <v>2023</v>
      </c>
      <c r="C691" s="3" t="s">
        <v>16</v>
      </c>
      <c r="D691" s="3" t="s">
        <v>46</v>
      </c>
      <c r="E691" s="3" t="s">
        <v>480</v>
      </c>
      <c r="F691" s="7">
        <v>202334310325</v>
      </c>
      <c r="G691" s="3" t="s">
        <v>20</v>
      </c>
      <c r="H691" s="7">
        <v>4.02</v>
      </c>
      <c r="I691" s="7">
        <v>116</v>
      </c>
      <c r="J691" s="7">
        <v>21</v>
      </c>
      <c r="K691" s="7">
        <v>256</v>
      </c>
      <c r="L691" s="7">
        <v>57</v>
      </c>
      <c r="M691" s="7" t="str">
        <f>IF(COUNTIF(体测成绩!$A$2:$A$530,$F691&amp;"")=0,"",IF(VLOOKUP($F691&amp;"",体测成绩!$A$2:$B$530,2,FALSE)="免测",80,VLOOKUP($F691&amp;"",体测成绩!$A$2:$B$530,2,FALSE)))</f>
        <v/>
      </c>
      <c r="N691" s="7" t="str">
        <f>IF(OR(IFERROR(VALUE(M691)&lt;80,FALSE),COUNTIF(缓考名单!$A$2:$A$49,$F691&amp;"")&gt;0,COUNTIF(缓考名单!$B$2:$B$49,#REF!)&gt;0,IFERROR(VLOOKUP($F691&amp;"",学年成绩!$A$2:$B$462,2,FALSE)&lt;&gt;"100%",FALSE)),"是","")</f>
        <v/>
      </c>
      <c r="O691" s="7"/>
      <c r="P691" s="8"/>
    </row>
    <row r="692" ht="35" hidden="1" customHeight="1" spans="1:16">
      <c r="A692" s="7">
        <v>690</v>
      </c>
      <c r="B692" s="7">
        <v>2023</v>
      </c>
      <c r="C692" s="3" t="s">
        <v>16</v>
      </c>
      <c r="D692" s="3" t="s">
        <v>46</v>
      </c>
      <c r="E692" s="3" t="s">
        <v>480</v>
      </c>
      <c r="F692" s="7">
        <v>202334310316</v>
      </c>
      <c r="G692" s="3" t="s">
        <v>19</v>
      </c>
      <c r="H692" s="7">
        <v>3.86</v>
      </c>
      <c r="I692" s="7">
        <v>139</v>
      </c>
      <c r="J692" s="7">
        <v>21</v>
      </c>
      <c r="K692" s="7">
        <v>256</v>
      </c>
      <c r="L692" s="7">
        <v>57</v>
      </c>
      <c r="M692" s="7" t="str">
        <f>IF(COUNTIF(体测成绩!$A$2:$A$530,$F692&amp;"")=0,"",IF(VLOOKUP($F692&amp;"",体测成绩!$A$2:$B$530,2,FALSE)="免测",80,VLOOKUP($F692&amp;"",体测成绩!$A$2:$B$530,2,FALSE)))</f>
        <v/>
      </c>
      <c r="N692" s="7" t="str">
        <f>IF(OR(IFERROR(VALUE(M692)&lt;80,FALSE),COUNTIF(缓考名单!$A$2:$A$49,$F692&amp;"")&gt;0,COUNTIF(缓考名单!$B$2:$B$49,#REF!)&gt;0,IFERROR(VLOOKUP($F692&amp;"",学年成绩!$A$2:$B$462,2,FALSE)&lt;&gt;"100%",FALSE)),"是","")</f>
        <v/>
      </c>
      <c r="O692" s="7"/>
      <c r="P692" s="8"/>
    </row>
    <row r="693" ht="35" hidden="1" customHeight="1" spans="1:16">
      <c r="A693" s="7">
        <v>691</v>
      </c>
      <c r="B693" s="7">
        <v>2023</v>
      </c>
      <c r="C693" s="3" t="s">
        <v>16</v>
      </c>
      <c r="D693" s="3" t="s">
        <v>46</v>
      </c>
      <c r="E693" s="3" t="s">
        <v>480</v>
      </c>
      <c r="F693" s="7">
        <v>202334310301</v>
      </c>
      <c r="G693" s="3" t="s">
        <v>19</v>
      </c>
      <c r="H693" s="7">
        <v>3.92</v>
      </c>
      <c r="I693" s="7">
        <v>131</v>
      </c>
      <c r="J693" s="7">
        <v>21</v>
      </c>
      <c r="K693" s="7">
        <v>256</v>
      </c>
      <c r="L693" s="7">
        <v>57</v>
      </c>
      <c r="M693" s="7" t="str">
        <f>IF(COUNTIF(体测成绩!$A$2:$A$530,$F693&amp;"")=0,"",IF(VLOOKUP($F693&amp;"",体测成绩!$A$2:$B$530,2,FALSE)="免测",80,VLOOKUP($F693&amp;"",体测成绩!$A$2:$B$530,2,FALSE)))</f>
        <v/>
      </c>
      <c r="N693" s="7" t="str">
        <f>IF(OR(IFERROR(VALUE(M693)&lt;80,FALSE),COUNTIF(缓考名单!$A$2:$A$49,$F693&amp;"")&gt;0,COUNTIF(缓考名单!$B$2:$B$49,#REF!)&gt;0,IFERROR(VLOOKUP($F693&amp;"",学年成绩!$A$2:$B$462,2,FALSE)&lt;&gt;"100%",FALSE)),"是","")</f>
        <v/>
      </c>
      <c r="O693" s="7"/>
      <c r="P693" s="8"/>
    </row>
    <row r="694" ht="35" hidden="1" customHeight="1" spans="1:16">
      <c r="A694" s="7">
        <v>692</v>
      </c>
      <c r="B694" s="7">
        <v>2023</v>
      </c>
      <c r="C694" s="3" t="s">
        <v>16</v>
      </c>
      <c r="D694" s="3" t="s">
        <v>46</v>
      </c>
      <c r="E694" s="3" t="s">
        <v>480</v>
      </c>
      <c r="F694" s="7">
        <v>202334310323</v>
      </c>
      <c r="G694" s="3" t="s">
        <v>19</v>
      </c>
      <c r="H694" s="7">
        <v>4.18</v>
      </c>
      <c r="I694" s="7">
        <v>83</v>
      </c>
      <c r="J694" s="7">
        <v>21</v>
      </c>
      <c r="K694" s="7">
        <v>256</v>
      </c>
      <c r="L694" s="7">
        <v>57</v>
      </c>
      <c r="M694" s="7" t="str">
        <f>IF(COUNTIF(体测成绩!$A$2:$A$530,$F694&amp;"")=0,"",IF(VLOOKUP($F694&amp;"",体测成绩!$A$2:$B$530,2,FALSE)="免测",80,VLOOKUP($F694&amp;"",体测成绩!$A$2:$B$530,2,FALSE)))</f>
        <v/>
      </c>
      <c r="N694" s="7" t="str">
        <f>IF(OR(IFERROR(VALUE(M694)&lt;80,FALSE),COUNTIF(缓考名单!$A$2:$A$49,$F694&amp;"")&gt;0,COUNTIF(缓考名单!$B$2:$B$49,#REF!)&gt;0,IFERROR(VLOOKUP($F694&amp;"",学年成绩!$A$2:$B$462,2,FALSE)&lt;&gt;"100%",FALSE)),"是","")</f>
        <v/>
      </c>
      <c r="O694" s="7"/>
      <c r="P694" s="8"/>
    </row>
    <row r="695" ht="35" hidden="1" customHeight="1" spans="1:16">
      <c r="A695" s="7">
        <v>693</v>
      </c>
      <c r="B695" s="7">
        <v>2023</v>
      </c>
      <c r="C695" s="3" t="s">
        <v>16</v>
      </c>
      <c r="D695" s="3" t="s">
        <v>46</v>
      </c>
      <c r="E695" s="3" t="s">
        <v>480</v>
      </c>
      <c r="F695" s="7">
        <v>202334310307</v>
      </c>
      <c r="G695" s="3" t="s">
        <v>20</v>
      </c>
      <c r="H695" s="7">
        <v>4.47</v>
      </c>
      <c r="I695" s="7">
        <v>16</v>
      </c>
      <c r="J695" s="7">
        <v>26.2</v>
      </c>
      <c r="K695" s="7">
        <v>237</v>
      </c>
      <c r="L695" s="7">
        <v>44</v>
      </c>
      <c r="M695" s="7" t="str">
        <f>IF(COUNTIF(体测成绩!$A$2:$A$530,$F695&amp;"")=0,"",IF(VLOOKUP($F695&amp;"",体测成绩!$A$2:$B$530,2,FALSE)="免测",80,VLOOKUP($F695&amp;"",体测成绩!$A$2:$B$530,2,FALSE)))</f>
        <v/>
      </c>
      <c r="N695" s="7" t="str">
        <f>IF(OR(IFERROR(VALUE(M695)&lt;80,FALSE),COUNTIF(缓考名单!$A$2:$A$49,$F695&amp;"")&gt;0,COUNTIF(缓考名单!$B$2:$B$49,#REF!)&gt;0,IFERROR(VLOOKUP($F695&amp;"",学年成绩!$A$2:$B$462,2,FALSE)&lt;&gt;"100%",FALSE)),"是","")</f>
        <v/>
      </c>
      <c r="O695" s="7"/>
      <c r="P695" s="8"/>
    </row>
    <row r="696" ht="35" hidden="1" customHeight="1" spans="1:16">
      <c r="A696" s="7">
        <v>694</v>
      </c>
      <c r="B696" s="7">
        <v>2023</v>
      </c>
      <c r="C696" s="3" t="s">
        <v>16</v>
      </c>
      <c r="D696" s="3" t="s">
        <v>46</v>
      </c>
      <c r="E696" s="3" t="s">
        <v>480</v>
      </c>
      <c r="F696" s="7">
        <v>202114110205</v>
      </c>
      <c r="G696" s="3" t="s">
        <v>20</v>
      </c>
      <c r="H696" s="7">
        <v>4.18</v>
      </c>
      <c r="I696" s="7">
        <v>82</v>
      </c>
      <c r="J696" s="7">
        <v>21</v>
      </c>
      <c r="K696" s="7">
        <v>256</v>
      </c>
      <c r="L696" s="7">
        <v>57</v>
      </c>
      <c r="M696" s="7" t="str">
        <f>IF(COUNTIF(体测成绩!$A$2:$A$530,$F696&amp;"")=0,"",IF(VLOOKUP($F696&amp;"",体测成绩!$A$2:$B$530,2,FALSE)="免测",80,VLOOKUP($F696&amp;"",体测成绩!$A$2:$B$530,2,FALSE)))</f>
        <v/>
      </c>
      <c r="N696" s="7" t="str">
        <f>IF(OR(IFERROR(VALUE(M696)&lt;80,FALSE),COUNTIF(缓考名单!$A$2:$A$49,$F696&amp;"")&gt;0,COUNTIF(缓考名单!$B$2:$B$49,#REF!)&gt;0,IFERROR(VLOOKUP($F696&amp;"",学年成绩!$A$2:$B$462,2,FALSE)&lt;&gt;"100%",FALSE)),"是","")</f>
        <v/>
      </c>
      <c r="O696" s="7"/>
      <c r="P696" s="8"/>
    </row>
    <row r="697" ht="35" hidden="1" customHeight="1" spans="1:16">
      <c r="A697" s="7">
        <v>695</v>
      </c>
      <c r="B697" s="7">
        <v>2023</v>
      </c>
      <c r="C697" s="3" t="s">
        <v>16</v>
      </c>
      <c r="D697" s="3" t="s">
        <v>46</v>
      </c>
      <c r="E697" s="3" t="s">
        <v>480</v>
      </c>
      <c r="F697" s="7">
        <v>202321210313</v>
      </c>
      <c r="G697" s="3" t="s">
        <v>20</v>
      </c>
      <c r="H697" s="7">
        <v>4.42</v>
      </c>
      <c r="I697" s="7">
        <v>32</v>
      </c>
      <c r="J697" s="7">
        <v>22</v>
      </c>
      <c r="K697" s="7">
        <v>248</v>
      </c>
      <c r="L697" s="7">
        <v>51</v>
      </c>
      <c r="M697" s="7" t="str">
        <f>IF(COUNTIF(体测成绩!$A$2:$A$530,$F697&amp;"")=0,"",IF(VLOOKUP($F697&amp;"",体测成绩!$A$2:$B$530,2,FALSE)="免测",80,VLOOKUP($F697&amp;"",体测成绩!$A$2:$B$530,2,FALSE)))</f>
        <v/>
      </c>
      <c r="N697" s="7" t="str">
        <f>IF(OR(IFERROR(VALUE(M697)&lt;80,FALSE),COUNTIF(缓考名单!$A$2:$A$49,$F697&amp;"")&gt;0,COUNTIF(缓考名单!$B$2:$B$49,#REF!)&gt;0,IFERROR(VLOOKUP($F697&amp;"",学年成绩!$A$2:$B$462,2,FALSE)&lt;&gt;"100%",FALSE)),"是","")</f>
        <v/>
      </c>
      <c r="O697" s="7"/>
      <c r="P697" s="8"/>
    </row>
    <row r="698" ht="35" hidden="1" customHeight="1" spans="1:16">
      <c r="A698" s="7">
        <v>696</v>
      </c>
      <c r="B698" s="7">
        <v>2023</v>
      </c>
      <c r="C698" s="3" t="s">
        <v>16</v>
      </c>
      <c r="D698" s="3" t="s">
        <v>46</v>
      </c>
      <c r="E698" s="3" t="s">
        <v>480</v>
      </c>
      <c r="F698" s="7">
        <v>202334310322</v>
      </c>
      <c r="G698" s="3" t="s">
        <v>19</v>
      </c>
      <c r="H698" s="7">
        <v>3.59</v>
      </c>
      <c r="I698" s="7">
        <v>181</v>
      </c>
      <c r="J698" s="7">
        <v>21</v>
      </c>
      <c r="K698" s="7">
        <v>256</v>
      </c>
      <c r="L698" s="7">
        <v>57</v>
      </c>
      <c r="M698" s="7" t="str">
        <f>IF(COUNTIF(体测成绩!$A$2:$A$530,$F698&amp;"")=0,"",IF(VLOOKUP($F698&amp;"",体测成绩!$A$2:$B$530,2,FALSE)="免测",80,VLOOKUP($F698&amp;"",体测成绩!$A$2:$B$530,2,FALSE)))</f>
        <v/>
      </c>
      <c r="N698" s="7" t="str">
        <f>IF(OR(IFERROR(VALUE(M698)&lt;80,FALSE),COUNTIF(缓考名单!$A$2:$A$49,$F698&amp;"")&gt;0,COUNTIF(缓考名单!$B$2:$B$49,#REF!)&gt;0,IFERROR(VLOOKUP($F698&amp;"",学年成绩!$A$2:$B$462,2,FALSE)&lt;&gt;"100%",FALSE)),"是","")</f>
        <v/>
      </c>
      <c r="O698" s="7"/>
      <c r="P698" s="8"/>
    </row>
    <row r="699" ht="35" hidden="1" customHeight="1" spans="1:16">
      <c r="A699" s="7">
        <v>697</v>
      </c>
      <c r="B699" s="7">
        <v>2023</v>
      </c>
      <c r="C699" s="3" t="s">
        <v>16</v>
      </c>
      <c r="D699" s="3" t="s">
        <v>46</v>
      </c>
      <c r="E699" s="3" t="s">
        <v>480</v>
      </c>
      <c r="F699" s="7">
        <v>202334310321</v>
      </c>
      <c r="G699" s="3" t="s">
        <v>19</v>
      </c>
      <c r="H699" s="7">
        <v>3.85</v>
      </c>
      <c r="I699" s="7">
        <v>140</v>
      </c>
      <c r="J699" s="7">
        <v>21</v>
      </c>
      <c r="K699" s="7">
        <v>256</v>
      </c>
      <c r="L699" s="7">
        <v>57</v>
      </c>
      <c r="M699" s="7" t="str">
        <f>IF(COUNTIF(体测成绩!$A$2:$A$530,$F699&amp;"")=0,"",IF(VLOOKUP($F699&amp;"",体测成绩!$A$2:$B$530,2,FALSE)="免测",80,VLOOKUP($F699&amp;"",体测成绩!$A$2:$B$530,2,FALSE)))</f>
        <v/>
      </c>
      <c r="N699" s="7" t="str">
        <f>IF(OR(IFERROR(VALUE(M699)&lt;80,FALSE),COUNTIF(缓考名单!$A$2:$A$49,$F699&amp;"")&gt;0,COUNTIF(缓考名单!$B$2:$B$49,#REF!)&gt;0,IFERROR(VLOOKUP($F699&amp;"",学年成绩!$A$2:$B$462,2,FALSE)&lt;&gt;"100%",FALSE)),"是","")</f>
        <v/>
      </c>
      <c r="O699" s="7"/>
      <c r="P699" s="8"/>
    </row>
    <row r="700" ht="35" hidden="1" customHeight="1" spans="1:16">
      <c r="A700" s="7">
        <v>698</v>
      </c>
      <c r="B700" s="7">
        <v>2023</v>
      </c>
      <c r="C700" s="3" t="s">
        <v>16</v>
      </c>
      <c r="D700" s="3" t="s">
        <v>46</v>
      </c>
      <c r="E700" s="3" t="s">
        <v>480</v>
      </c>
      <c r="F700" s="7">
        <v>202334310319</v>
      </c>
      <c r="G700" s="3" t="s">
        <v>20</v>
      </c>
      <c r="H700" s="7">
        <v>4.53</v>
      </c>
      <c r="I700" s="7">
        <v>12</v>
      </c>
      <c r="J700" s="7">
        <v>21</v>
      </c>
      <c r="K700" s="7">
        <v>256</v>
      </c>
      <c r="L700" s="7">
        <v>57</v>
      </c>
      <c r="M700" s="7" t="str">
        <f>IF(COUNTIF(体测成绩!$A$2:$A$530,$F700&amp;"")=0,"",IF(VLOOKUP($F700&amp;"",体测成绩!$A$2:$B$530,2,FALSE)="免测",80,VLOOKUP($F700&amp;"",体测成绩!$A$2:$B$530,2,FALSE)))</f>
        <v/>
      </c>
      <c r="N700" s="7" t="str">
        <f>IF(OR(IFERROR(VALUE(M700)&lt;80,FALSE),COUNTIF(缓考名单!$A$2:$A$49,$F700&amp;"")&gt;0,COUNTIF(缓考名单!$B$2:$B$49,#REF!)&gt;0,IFERROR(VLOOKUP($F700&amp;"",学年成绩!$A$2:$B$462,2,FALSE)&lt;&gt;"100%",FALSE)),"是","")</f>
        <v/>
      </c>
      <c r="O700" s="7"/>
      <c r="P700" s="8"/>
    </row>
    <row r="701" ht="35" hidden="1" customHeight="1" spans="1:16">
      <c r="A701" s="7">
        <v>699</v>
      </c>
      <c r="B701" s="7">
        <v>2023</v>
      </c>
      <c r="C701" s="3" t="s">
        <v>16</v>
      </c>
      <c r="D701" s="3" t="s">
        <v>46</v>
      </c>
      <c r="E701" s="3" t="s">
        <v>480</v>
      </c>
      <c r="F701" s="7">
        <v>202334310312</v>
      </c>
      <c r="G701" s="3" t="s">
        <v>20</v>
      </c>
      <c r="H701" s="7">
        <v>4.23</v>
      </c>
      <c r="I701" s="7">
        <v>73</v>
      </c>
      <c r="J701" s="7">
        <v>22.8</v>
      </c>
      <c r="K701" s="7">
        <v>243</v>
      </c>
      <c r="L701" s="7">
        <v>48</v>
      </c>
      <c r="M701" s="7" t="str">
        <f>IF(COUNTIF(体测成绩!$A$2:$A$530,$F701&amp;"")=0,"",IF(VLOOKUP($F701&amp;"",体测成绩!$A$2:$B$530,2,FALSE)="免测",80,VLOOKUP($F701&amp;"",体测成绩!$A$2:$B$530,2,FALSE)))</f>
        <v/>
      </c>
      <c r="N701" s="7" t="str">
        <f>IF(OR(IFERROR(VALUE(M701)&lt;80,FALSE),COUNTIF(缓考名单!$A$2:$A$49,$F701&amp;"")&gt;0,COUNTIF(缓考名单!$B$2:$B$49,#REF!)&gt;0,IFERROR(VLOOKUP($F701&amp;"",学年成绩!$A$2:$B$462,2,FALSE)&lt;&gt;"100%",FALSE)),"是","")</f>
        <v/>
      </c>
      <c r="O701" s="7"/>
      <c r="P701" s="8"/>
    </row>
    <row r="702" ht="35" hidden="1" customHeight="1" spans="1:16">
      <c r="A702" s="7">
        <v>700</v>
      </c>
      <c r="B702" s="7">
        <v>2023</v>
      </c>
      <c r="C702" s="3" t="s">
        <v>16</v>
      </c>
      <c r="D702" s="3" t="s">
        <v>46</v>
      </c>
      <c r="E702" s="3" t="s">
        <v>480</v>
      </c>
      <c r="F702" s="7">
        <v>202334310302</v>
      </c>
      <c r="G702" s="3" t="s">
        <v>20</v>
      </c>
      <c r="H702" s="7">
        <v>4.17</v>
      </c>
      <c r="I702" s="7">
        <v>84</v>
      </c>
      <c r="J702" s="7">
        <v>22</v>
      </c>
      <c r="K702" s="7">
        <v>248</v>
      </c>
      <c r="L702" s="7">
        <v>51</v>
      </c>
      <c r="M702" s="7" t="str">
        <f>IF(COUNTIF(体测成绩!$A$2:$A$530,$F702&amp;"")=0,"",IF(VLOOKUP($F702&amp;"",体测成绩!$A$2:$B$530,2,FALSE)="免测",80,VLOOKUP($F702&amp;"",体测成绩!$A$2:$B$530,2,FALSE)))</f>
        <v/>
      </c>
      <c r="N702" s="7" t="str">
        <f>IF(OR(IFERROR(VALUE(M702)&lt;80,FALSE),COUNTIF(缓考名单!$A$2:$A$49,$F702&amp;"")&gt;0,COUNTIF(缓考名单!$B$2:$B$49,#REF!)&gt;0,IFERROR(VLOOKUP($F702&amp;"",学年成绩!$A$2:$B$462,2,FALSE)&lt;&gt;"100%",FALSE)),"是","")</f>
        <v/>
      </c>
      <c r="O702" s="7"/>
      <c r="P702" s="8"/>
    </row>
    <row r="703" ht="35" hidden="1" customHeight="1" spans="1:16">
      <c r="A703" s="7">
        <v>701</v>
      </c>
      <c r="B703" s="7">
        <v>2023</v>
      </c>
      <c r="C703" s="3" t="s">
        <v>16</v>
      </c>
      <c r="D703" s="3" t="s">
        <v>46</v>
      </c>
      <c r="E703" s="3" t="s">
        <v>480</v>
      </c>
      <c r="F703" s="7">
        <v>202334410324</v>
      </c>
      <c r="G703" s="3" t="s">
        <v>19</v>
      </c>
      <c r="H703" s="7">
        <v>4.67</v>
      </c>
      <c r="I703" s="7">
        <v>6</v>
      </c>
      <c r="J703" s="7">
        <v>40</v>
      </c>
      <c r="K703" s="7">
        <v>209</v>
      </c>
      <c r="L703" s="7">
        <v>36</v>
      </c>
      <c r="M703" s="7" t="str">
        <f>IF(COUNTIF(体测成绩!$A$2:$A$530,$F703&amp;"")=0,"",IF(VLOOKUP($F703&amp;"",体测成绩!$A$2:$B$530,2,FALSE)="免测",80,VLOOKUP($F703&amp;"",体测成绩!$A$2:$B$530,2,FALSE)))</f>
        <v/>
      </c>
      <c r="N703" s="7" t="str">
        <f>IF(OR(IFERROR(VALUE(M703)&lt;80,FALSE),COUNTIF(缓考名单!$A$2:$A$49,$F703&amp;"")&gt;0,COUNTIF(缓考名单!$B$2:$B$49,#REF!)&gt;0,IFERROR(VLOOKUP($F703&amp;"",学年成绩!$A$2:$B$462,2,FALSE)&lt;&gt;"100%",FALSE)),"是","")</f>
        <v/>
      </c>
      <c r="O703" s="7"/>
      <c r="P703" s="8"/>
    </row>
    <row r="704" ht="35" hidden="1" customHeight="1" spans="1:16">
      <c r="A704" s="7">
        <v>702</v>
      </c>
      <c r="B704" s="7">
        <v>2023</v>
      </c>
      <c r="C704" s="3" t="s">
        <v>16</v>
      </c>
      <c r="D704" s="3" t="s">
        <v>46</v>
      </c>
      <c r="E704" s="3" t="s">
        <v>480</v>
      </c>
      <c r="F704" s="7">
        <v>202334310311</v>
      </c>
      <c r="G704" s="3" t="s">
        <v>20</v>
      </c>
      <c r="H704" s="7">
        <v>4.33</v>
      </c>
      <c r="I704" s="7">
        <v>47</v>
      </c>
      <c r="J704" s="7">
        <v>21</v>
      </c>
      <c r="K704" s="7">
        <v>256</v>
      </c>
      <c r="L704" s="7">
        <v>57</v>
      </c>
      <c r="M704" s="7" t="str">
        <f>IF(COUNTIF(体测成绩!$A$2:$A$530,$F704&amp;"")=0,"",IF(VLOOKUP($F704&amp;"",体测成绩!$A$2:$B$530,2,FALSE)="免测",80,VLOOKUP($F704&amp;"",体测成绩!$A$2:$B$530,2,FALSE)))</f>
        <v/>
      </c>
      <c r="N704" s="7" t="str">
        <f>IF(OR(IFERROR(VALUE(M704)&lt;80,FALSE),COUNTIF(缓考名单!$A$2:$A$49,$F704&amp;"")&gt;0,COUNTIF(缓考名单!$B$2:$B$49,#REF!)&gt;0,IFERROR(VLOOKUP($F704&amp;"",学年成绩!$A$2:$B$462,2,FALSE)&lt;&gt;"100%",FALSE)),"是","")</f>
        <v/>
      </c>
      <c r="O704" s="7"/>
      <c r="P704" s="8"/>
    </row>
    <row r="705" ht="35" hidden="1" customHeight="1" spans="1:16">
      <c r="A705" s="7">
        <v>703</v>
      </c>
      <c r="B705" s="7">
        <v>2023</v>
      </c>
      <c r="C705" s="3" t="s">
        <v>16</v>
      </c>
      <c r="D705" s="3" t="s">
        <v>46</v>
      </c>
      <c r="E705" s="3" t="s">
        <v>480</v>
      </c>
      <c r="F705" s="7">
        <v>202334310303</v>
      </c>
      <c r="G705" s="3" t="s">
        <v>19</v>
      </c>
      <c r="H705" s="7">
        <v>3.83</v>
      </c>
      <c r="I705" s="7">
        <v>146</v>
      </c>
      <c r="J705" s="7">
        <v>21</v>
      </c>
      <c r="K705" s="7">
        <v>256</v>
      </c>
      <c r="L705" s="7">
        <v>57</v>
      </c>
      <c r="M705" s="7" t="str">
        <f>IF(COUNTIF(体测成绩!$A$2:$A$530,$F705&amp;"")=0,"",IF(VLOOKUP($F705&amp;"",体测成绩!$A$2:$B$530,2,FALSE)="免测",80,VLOOKUP($F705&amp;"",体测成绩!$A$2:$B$530,2,FALSE)))</f>
        <v/>
      </c>
      <c r="N705" s="7" t="str">
        <f>IF(OR(IFERROR(VALUE(M705)&lt;80,FALSE),COUNTIF(缓考名单!$A$2:$A$49,$F705&amp;"")&gt;0,COUNTIF(缓考名单!$B$2:$B$49,#REF!)&gt;0,IFERROR(VLOOKUP($F705&amp;"",学年成绩!$A$2:$B$462,2,FALSE)&lt;&gt;"100%",FALSE)),"是","")</f>
        <v/>
      </c>
      <c r="O705" s="7"/>
      <c r="P705" s="8"/>
    </row>
    <row r="706" ht="35" hidden="1" customHeight="1" spans="1:16">
      <c r="A706" s="7">
        <v>704</v>
      </c>
      <c r="B706" s="7">
        <v>2023</v>
      </c>
      <c r="C706" s="3" t="s">
        <v>16</v>
      </c>
      <c r="D706" s="3" t="s">
        <v>46</v>
      </c>
      <c r="E706" s="3" t="s">
        <v>480</v>
      </c>
      <c r="F706" s="7">
        <v>202328110304</v>
      </c>
      <c r="G706" s="3" t="s">
        <v>20</v>
      </c>
      <c r="H706" s="7">
        <v>4.63</v>
      </c>
      <c r="I706" s="7">
        <v>8</v>
      </c>
      <c r="J706" s="7">
        <v>96.34</v>
      </c>
      <c r="K706" s="7">
        <v>3</v>
      </c>
      <c r="L706" s="7">
        <v>1</v>
      </c>
      <c r="M706" s="7" t="str">
        <f>IF(COUNTIF(体测成绩!$A$2:$A$530,$F706&amp;"")=0,"",IF(VLOOKUP($F706&amp;"",体测成绩!$A$2:$B$530,2,FALSE)="免测",80,VLOOKUP($F706&amp;"",体测成绩!$A$2:$B$530,2,FALSE)))</f>
        <v/>
      </c>
      <c r="N706" s="7" t="str">
        <f>IF(OR(IFERROR(VALUE(M706)&lt;80,FALSE),COUNTIF(缓考名单!$A$2:$A$49,$F706&amp;"")&gt;0,COUNTIF(缓考名单!$B$2:$B$49,#REF!)&gt;0,IFERROR(VLOOKUP($F706&amp;"",学年成绩!$A$2:$B$462,2,FALSE)&lt;&gt;"100%",FALSE)),"是","")</f>
        <v/>
      </c>
      <c r="O706" s="7"/>
      <c r="P706" s="8"/>
    </row>
    <row r="707" ht="35" hidden="1" customHeight="1" spans="1:16">
      <c r="A707" s="7">
        <v>705</v>
      </c>
      <c r="B707" s="7">
        <v>2023</v>
      </c>
      <c r="C707" s="3" t="s">
        <v>16</v>
      </c>
      <c r="D707" s="3" t="s">
        <v>46</v>
      </c>
      <c r="E707" s="3" t="s">
        <v>480</v>
      </c>
      <c r="F707" s="7">
        <v>202334310320</v>
      </c>
      <c r="G707" s="3" t="s">
        <v>19</v>
      </c>
      <c r="H707" s="7">
        <v>3.67</v>
      </c>
      <c r="I707" s="7">
        <v>168</v>
      </c>
      <c r="J707" s="7">
        <v>21</v>
      </c>
      <c r="K707" s="7">
        <v>256</v>
      </c>
      <c r="L707" s="7">
        <v>57</v>
      </c>
      <c r="M707" s="7" t="str">
        <f>IF(COUNTIF(体测成绩!$A$2:$A$530,$F707&amp;"")=0,"",IF(VLOOKUP($F707&amp;"",体测成绩!$A$2:$B$530,2,FALSE)="免测",80,VLOOKUP($F707&amp;"",体测成绩!$A$2:$B$530,2,FALSE)))</f>
        <v/>
      </c>
      <c r="N707" s="7" t="str">
        <f>IF(OR(IFERROR(VALUE(M707)&lt;80,FALSE),COUNTIF(缓考名单!$A$2:$A$49,$F707&amp;"")&gt;0,COUNTIF(缓考名单!$B$2:$B$49,#REF!)&gt;0,IFERROR(VLOOKUP($F707&amp;"",学年成绩!$A$2:$B$462,2,FALSE)&lt;&gt;"100%",FALSE)),"是","")</f>
        <v/>
      </c>
      <c r="O707" s="7"/>
      <c r="P707" s="8"/>
    </row>
    <row r="708" ht="35" hidden="1" customHeight="1" spans="1:16">
      <c r="A708" s="7">
        <v>706</v>
      </c>
      <c r="B708" s="7">
        <v>2023</v>
      </c>
      <c r="C708" s="3" t="s">
        <v>16</v>
      </c>
      <c r="D708" s="3" t="s">
        <v>46</v>
      </c>
      <c r="E708" s="3" t="s">
        <v>480</v>
      </c>
      <c r="F708" s="7">
        <v>202334310304</v>
      </c>
      <c r="G708" s="3" t="s">
        <v>19</v>
      </c>
      <c r="H708" s="7">
        <v>3.73</v>
      </c>
      <c r="I708" s="7">
        <v>163</v>
      </c>
      <c r="J708" s="7">
        <v>21</v>
      </c>
      <c r="K708" s="7">
        <v>256</v>
      </c>
      <c r="L708" s="7">
        <v>57</v>
      </c>
      <c r="M708" s="7" t="str">
        <f>IF(COUNTIF(体测成绩!$A$2:$A$530,$F708&amp;"")=0,"",IF(VLOOKUP($F708&amp;"",体测成绩!$A$2:$B$530,2,FALSE)="免测",80,VLOOKUP($F708&amp;"",体测成绩!$A$2:$B$530,2,FALSE)))</f>
        <v/>
      </c>
      <c r="N708" s="7" t="str">
        <f>IF(OR(IFERROR(VALUE(M708)&lt;80,FALSE),COUNTIF(缓考名单!$A$2:$A$49,$F708&amp;"")&gt;0,COUNTIF(缓考名单!$B$2:$B$49,#REF!)&gt;0,IFERROR(VLOOKUP($F708&amp;"",学年成绩!$A$2:$B$462,2,FALSE)&lt;&gt;"100%",FALSE)),"是","")</f>
        <v/>
      </c>
      <c r="O708" s="7"/>
      <c r="P708" s="8"/>
    </row>
    <row r="709" ht="35" hidden="1" customHeight="1" spans="1:16">
      <c r="A709" s="7">
        <v>707</v>
      </c>
      <c r="B709" s="7">
        <v>2023</v>
      </c>
      <c r="C709" s="3" t="s">
        <v>16</v>
      </c>
      <c r="D709" s="3" t="s">
        <v>46</v>
      </c>
      <c r="E709" s="3" t="s">
        <v>480</v>
      </c>
      <c r="F709" s="7">
        <v>202334310308</v>
      </c>
      <c r="G709" s="3" t="s">
        <v>19</v>
      </c>
      <c r="H709" s="7">
        <v>3.92</v>
      </c>
      <c r="I709" s="7">
        <v>132</v>
      </c>
      <c r="J709" s="7">
        <v>21</v>
      </c>
      <c r="K709" s="7">
        <v>256</v>
      </c>
      <c r="L709" s="7">
        <v>57</v>
      </c>
      <c r="M709" s="7" t="str">
        <f>IF(COUNTIF(体测成绩!$A$2:$A$530,$F709&amp;"")=0,"",IF(VLOOKUP($F709&amp;"",体测成绩!$A$2:$B$530,2,FALSE)="免测",80,VLOOKUP($F709&amp;"",体测成绩!$A$2:$B$530,2,FALSE)))</f>
        <v/>
      </c>
      <c r="N709" s="7" t="str">
        <f>IF(OR(IFERROR(VALUE(M709)&lt;80,FALSE),COUNTIF(缓考名单!$A$2:$A$49,$F709&amp;"")&gt;0,COUNTIF(缓考名单!$B$2:$B$49,#REF!)&gt;0,IFERROR(VLOOKUP($F709&amp;"",学年成绩!$A$2:$B$462,2,FALSE)&lt;&gt;"100%",FALSE)),"是","")</f>
        <v/>
      </c>
      <c r="O709" s="7"/>
      <c r="P709" s="8"/>
    </row>
    <row r="710" ht="35" hidden="1" customHeight="1" spans="1:16">
      <c r="A710" s="7">
        <v>708</v>
      </c>
      <c r="B710" s="7">
        <v>2023</v>
      </c>
      <c r="C710" s="3" t="s">
        <v>16</v>
      </c>
      <c r="D710" s="3" t="s">
        <v>46</v>
      </c>
      <c r="E710" s="3" t="s">
        <v>480</v>
      </c>
      <c r="F710" s="7">
        <v>202334310318</v>
      </c>
      <c r="G710" s="3" t="s">
        <v>19</v>
      </c>
      <c r="H710" s="7">
        <v>3.22</v>
      </c>
      <c r="I710" s="7">
        <v>217</v>
      </c>
      <c r="J710" s="7">
        <v>21</v>
      </c>
      <c r="K710" s="7">
        <v>256</v>
      </c>
      <c r="L710" s="7">
        <v>57</v>
      </c>
      <c r="M710" s="7" t="str">
        <f>IF(COUNTIF(体测成绩!$A$2:$A$530,$F710&amp;"")=0,"",IF(VLOOKUP($F710&amp;"",体测成绩!$A$2:$B$530,2,FALSE)="免测",80,VLOOKUP($F710&amp;"",体测成绩!$A$2:$B$530,2,FALSE)))</f>
        <v/>
      </c>
      <c r="N710" s="7" t="str">
        <f>IF(OR(IFERROR(VALUE(M710)&lt;80,FALSE),COUNTIF(缓考名单!$A$2:$A$49,$F710&amp;"")&gt;0,COUNTIF(缓考名单!$B$2:$B$49,#REF!)&gt;0,IFERROR(VLOOKUP($F710&amp;"",学年成绩!$A$2:$B$462,2,FALSE)&lt;&gt;"100%",FALSE)),"是","")</f>
        <v/>
      </c>
      <c r="O710" s="7"/>
      <c r="P710" s="8"/>
    </row>
    <row r="711" ht="35" hidden="1" customHeight="1" spans="1:16">
      <c r="A711" s="7">
        <v>709</v>
      </c>
      <c r="B711" s="7">
        <v>2023</v>
      </c>
      <c r="C711" s="3" t="s">
        <v>16</v>
      </c>
      <c r="D711" s="3" t="s">
        <v>46</v>
      </c>
      <c r="E711" s="3" t="s">
        <v>480</v>
      </c>
      <c r="F711" s="7">
        <v>202334310310</v>
      </c>
      <c r="G711" s="3" t="s">
        <v>19</v>
      </c>
      <c r="H711" s="7">
        <v>3.94</v>
      </c>
      <c r="I711" s="7">
        <v>128</v>
      </c>
      <c r="J711" s="7">
        <v>21</v>
      </c>
      <c r="K711" s="7">
        <v>256</v>
      </c>
      <c r="L711" s="7">
        <v>57</v>
      </c>
      <c r="M711" s="7" t="str">
        <f>IF(COUNTIF(体测成绩!$A$2:$A$530,$F711&amp;"")=0,"",IF(VLOOKUP($F711&amp;"",体测成绩!$A$2:$B$530,2,FALSE)="免测",80,VLOOKUP($F711&amp;"",体测成绩!$A$2:$B$530,2,FALSE)))</f>
        <v/>
      </c>
      <c r="N711" s="7" t="str">
        <f>IF(OR(IFERROR(VALUE(M711)&lt;80,FALSE),COUNTIF(缓考名单!$A$2:$A$49,$F711&amp;"")&gt;0,COUNTIF(缓考名单!$B$2:$B$49,#REF!)&gt;0,IFERROR(VLOOKUP($F711&amp;"",学年成绩!$A$2:$B$462,2,FALSE)&lt;&gt;"100%",FALSE)),"是","")</f>
        <v/>
      </c>
      <c r="O711" s="7"/>
      <c r="P711" s="8"/>
    </row>
    <row r="712" ht="35" hidden="1" customHeight="1" spans="1:16">
      <c r="A712" s="7">
        <v>710</v>
      </c>
      <c r="B712" s="7">
        <v>2023</v>
      </c>
      <c r="C712" s="3" t="s">
        <v>16</v>
      </c>
      <c r="D712" s="3" t="s">
        <v>46</v>
      </c>
      <c r="E712" s="3" t="s">
        <v>481</v>
      </c>
      <c r="F712" s="7">
        <v>202334310402</v>
      </c>
      <c r="G712" s="3" t="s">
        <v>19</v>
      </c>
      <c r="H712" s="7">
        <v>3.63</v>
      </c>
      <c r="I712" s="7">
        <v>175</v>
      </c>
      <c r="J712" s="7">
        <v>21</v>
      </c>
      <c r="K712" s="7">
        <v>256</v>
      </c>
      <c r="L712" s="7">
        <v>57</v>
      </c>
      <c r="M712" s="7" t="str">
        <f>IF(COUNTIF(体测成绩!$A$2:$A$530,$F712&amp;"")=0,"",IF(VLOOKUP($F712&amp;"",体测成绩!$A$2:$B$530,2,FALSE)="免测",80,VLOOKUP($F712&amp;"",体测成绩!$A$2:$B$530,2,FALSE)))</f>
        <v/>
      </c>
      <c r="N712" s="7" t="str">
        <f>IF(OR(IFERROR(VALUE(M712)&lt;80,FALSE),COUNTIF(缓考名单!$A$2:$A$49,$F712&amp;"")&gt;0,COUNTIF(缓考名单!$B$2:$B$49,#REF!)&gt;0,IFERROR(VLOOKUP($F712&amp;"",学年成绩!$A$2:$B$462,2,FALSE)&lt;&gt;"100%",FALSE)),"是","")</f>
        <v/>
      </c>
      <c r="O712" s="7"/>
      <c r="P712" s="8"/>
    </row>
    <row r="713" ht="35" hidden="1" customHeight="1" spans="1:16">
      <c r="A713" s="7">
        <v>711</v>
      </c>
      <c r="B713" s="7">
        <v>2023</v>
      </c>
      <c r="C713" s="3" t="s">
        <v>16</v>
      </c>
      <c r="D713" s="3" t="s">
        <v>46</v>
      </c>
      <c r="E713" s="3" t="s">
        <v>481</v>
      </c>
      <c r="F713" s="7">
        <v>202334310415</v>
      </c>
      <c r="G713" s="3" t="s">
        <v>20</v>
      </c>
      <c r="H713" s="7">
        <v>3.61</v>
      </c>
      <c r="I713" s="7">
        <v>178</v>
      </c>
      <c r="J713" s="7">
        <v>21</v>
      </c>
      <c r="K713" s="7">
        <v>256</v>
      </c>
      <c r="L713" s="7">
        <v>57</v>
      </c>
      <c r="M713" s="7" t="str">
        <f>IF(COUNTIF(体测成绩!$A$2:$A$530,$F713&amp;"")=0,"",IF(VLOOKUP($F713&amp;"",体测成绩!$A$2:$B$530,2,FALSE)="免测",80,VLOOKUP($F713&amp;"",体测成绩!$A$2:$B$530,2,FALSE)))</f>
        <v/>
      </c>
      <c r="N713" s="7" t="str">
        <f>IF(OR(IFERROR(VALUE(M713)&lt;80,FALSE),COUNTIF(缓考名单!$A$2:$A$49,$F713&amp;"")&gt;0,COUNTIF(缓考名单!$B$2:$B$49,#REF!)&gt;0,IFERROR(VLOOKUP($F713&amp;"",学年成绩!$A$2:$B$462,2,FALSE)&lt;&gt;"100%",FALSE)),"是","")</f>
        <v/>
      </c>
      <c r="O713" s="7"/>
      <c r="P713" s="8"/>
    </row>
    <row r="714" ht="35" hidden="1" customHeight="1" spans="1:16">
      <c r="A714" s="7">
        <v>712</v>
      </c>
      <c r="B714" s="7">
        <v>2023</v>
      </c>
      <c r="C714" s="3" t="s">
        <v>16</v>
      </c>
      <c r="D714" s="3" t="s">
        <v>46</v>
      </c>
      <c r="E714" s="3" t="s">
        <v>481</v>
      </c>
      <c r="F714" s="7">
        <v>202329110121</v>
      </c>
      <c r="G714" s="3" t="s">
        <v>20</v>
      </c>
      <c r="H714" s="7">
        <v>4.3</v>
      </c>
      <c r="I714" s="7">
        <v>52</v>
      </c>
      <c r="J714" s="7">
        <v>26.5</v>
      </c>
      <c r="K714" s="7">
        <v>234</v>
      </c>
      <c r="L714" s="7">
        <v>42</v>
      </c>
      <c r="M714" s="7" t="str">
        <f>IF(COUNTIF(体测成绩!$A$2:$A$530,$F714&amp;"")=0,"",IF(VLOOKUP($F714&amp;"",体测成绩!$A$2:$B$530,2,FALSE)="免测",80,VLOOKUP($F714&amp;"",体测成绩!$A$2:$B$530,2,FALSE)))</f>
        <v/>
      </c>
      <c r="N714" s="7" t="str">
        <f>IF(OR(IFERROR(VALUE(M714)&lt;80,FALSE),COUNTIF(缓考名单!$A$2:$A$49,$F714&amp;"")&gt;0,COUNTIF(缓考名单!$B$2:$B$49,#REF!)&gt;0,IFERROR(VLOOKUP($F714&amp;"",学年成绩!$A$2:$B$462,2,FALSE)&lt;&gt;"100%",FALSE)),"是","")</f>
        <v/>
      </c>
      <c r="O714" s="7"/>
      <c r="P714" s="8"/>
    </row>
    <row r="715" ht="35" hidden="1" customHeight="1" spans="1:16">
      <c r="A715" s="7">
        <v>713</v>
      </c>
      <c r="B715" s="7">
        <v>2023</v>
      </c>
      <c r="C715" s="3" t="s">
        <v>16</v>
      </c>
      <c r="D715" s="3" t="s">
        <v>46</v>
      </c>
      <c r="E715" s="3" t="s">
        <v>481</v>
      </c>
      <c r="F715" s="7">
        <v>202334310422</v>
      </c>
      <c r="G715" s="3" t="s">
        <v>20</v>
      </c>
      <c r="H715" s="7">
        <v>4.33</v>
      </c>
      <c r="I715" s="7">
        <v>45</v>
      </c>
      <c r="J715" s="7">
        <v>23</v>
      </c>
      <c r="K715" s="7">
        <v>242</v>
      </c>
      <c r="L715" s="7">
        <v>47</v>
      </c>
      <c r="M715" s="7" t="str">
        <f>IF(COUNTIF(体测成绩!$A$2:$A$530,$F715&amp;"")=0,"",IF(VLOOKUP($F715&amp;"",体测成绩!$A$2:$B$530,2,FALSE)="免测",80,VLOOKUP($F715&amp;"",体测成绩!$A$2:$B$530,2,FALSE)))</f>
        <v/>
      </c>
      <c r="N715" s="7" t="str">
        <f>IF(OR(IFERROR(VALUE(M715)&lt;80,FALSE),COUNTIF(缓考名单!$A$2:$A$49,$F715&amp;"")&gt;0,COUNTIF(缓考名单!$B$2:$B$49,#REF!)&gt;0,IFERROR(VLOOKUP($F715&amp;"",学年成绩!$A$2:$B$462,2,FALSE)&lt;&gt;"100%",FALSE)),"是","")</f>
        <v/>
      </c>
      <c r="O715" s="7"/>
      <c r="P715" s="8"/>
    </row>
    <row r="716" ht="35" hidden="1" customHeight="1" spans="1:16">
      <c r="A716" s="7">
        <v>714</v>
      </c>
      <c r="B716" s="7">
        <v>2023</v>
      </c>
      <c r="C716" s="3" t="s">
        <v>16</v>
      </c>
      <c r="D716" s="3" t="s">
        <v>46</v>
      </c>
      <c r="E716" s="3" t="s">
        <v>481</v>
      </c>
      <c r="F716" s="7">
        <v>202334310421</v>
      </c>
      <c r="G716" s="3" t="s">
        <v>19</v>
      </c>
      <c r="H716" s="7">
        <v>4.12</v>
      </c>
      <c r="I716" s="7">
        <v>93</v>
      </c>
      <c r="J716" s="7">
        <v>21</v>
      </c>
      <c r="K716" s="7">
        <v>256</v>
      </c>
      <c r="L716" s="7">
        <v>57</v>
      </c>
      <c r="M716" s="7" t="str">
        <f>IF(COUNTIF(体测成绩!$A$2:$A$530,$F716&amp;"")=0,"",IF(VLOOKUP($F716&amp;"",体测成绩!$A$2:$B$530,2,FALSE)="免测",80,VLOOKUP($F716&amp;"",体测成绩!$A$2:$B$530,2,FALSE)))</f>
        <v/>
      </c>
      <c r="N716" s="7" t="str">
        <f>IF(OR(IFERROR(VALUE(M716)&lt;80,FALSE),COUNTIF(缓考名单!$A$2:$A$49,$F716&amp;"")&gt;0,COUNTIF(缓考名单!$B$2:$B$49,#REF!)&gt;0,IFERROR(VLOOKUP($F716&amp;"",学年成绩!$A$2:$B$462,2,FALSE)&lt;&gt;"100%",FALSE)),"是","")</f>
        <v/>
      </c>
      <c r="O716" s="7"/>
      <c r="P716" s="8"/>
    </row>
    <row r="717" ht="35" hidden="1" customHeight="1" spans="1:16">
      <c r="A717" s="7">
        <v>715</v>
      </c>
      <c r="B717" s="7">
        <v>2023</v>
      </c>
      <c r="C717" s="3" t="s">
        <v>16</v>
      </c>
      <c r="D717" s="3" t="s">
        <v>46</v>
      </c>
      <c r="E717" s="3" t="s">
        <v>481</v>
      </c>
      <c r="F717" s="7">
        <v>202334310430</v>
      </c>
      <c r="G717" s="3" t="s">
        <v>20</v>
      </c>
      <c r="H717" s="7">
        <v>3.84</v>
      </c>
      <c r="I717" s="7">
        <v>143</v>
      </c>
      <c r="J717" s="7">
        <v>21</v>
      </c>
      <c r="K717" s="7">
        <v>256</v>
      </c>
      <c r="L717" s="7">
        <v>57</v>
      </c>
      <c r="M717" s="7" t="str">
        <f>IF(COUNTIF(体测成绩!$A$2:$A$530,$F717&amp;"")=0,"",IF(VLOOKUP($F717&amp;"",体测成绩!$A$2:$B$530,2,FALSE)="免测",80,VLOOKUP($F717&amp;"",体测成绩!$A$2:$B$530,2,FALSE)))</f>
        <v/>
      </c>
      <c r="N717" s="7" t="str">
        <f>IF(OR(IFERROR(VALUE(M717)&lt;80,FALSE),COUNTIF(缓考名单!$A$2:$A$49,$F717&amp;"")&gt;0,COUNTIF(缓考名单!$B$2:$B$49,#REF!)&gt;0,IFERROR(VLOOKUP($F717&amp;"",学年成绩!$A$2:$B$462,2,FALSE)&lt;&gt;"100%",FALSE)),"是","")</f>
        <v/>
      </c>
      <c r="O717" s="7"/>
      <c r="P717" s="8"/>
    </row>
    <row r="718" ht="35" hidden="1" customHeight="1" spans="1:16">
      <c r="A718" s="7">
        <v>716</v>
      </c>
      <c r="B718" s="7">
        <v>2023</v>
      </c>
      <c r="C718" s="3" t="s">
        <v>16</v>
      </c>
      <c r="D718" s="3" t="s">
        <v>46</v>
      </c>
      <c r="E718" s="3" t="s">
        <v>481</v>
      </c>
      <c r="F718" s="7">
        <v>202334310426</v>
      </c>
      <c r="G718" s="3" t="s">
        <v>20</v>
      </c>
      <c r="H718" s="7">
        <v>4.41</v>
      </c>
      <c r="I718" s="7">
        <v>33</v>
      </c>
      <c r="J718" s="7">
        <v>22</v>
      </c>
      <c r="K718" s="7">
        <v>248</v>
      </c>
      <c r="L718" s="7">
        <v>51</v>
      </c>
      <c r="M718" s="7" t="str">
        <f>IF(COUNTIF(体测成绩!$A$2:$A$530,$F718&amp;"")=0,"",IF(VLOOKUP($F718&amp;"",体测成绩!$A$2:$B$530,2,FALSE)="免测",80,VLOOKUP($F718&amp;"",体测成绩!$A$2:$B$530,2,FALSE)))</f>
        <v/>
      </c>
      <c r="N718" s="7" t="str">
        <f>IF(OR(IFERROR(VALUE(M718)&lt;80,FALSE),COUNTIF(缓考名单!$A$2:$A$49,$F718&amp;"")&gt;0,COUNTIF(缓考名单!$B$2:$B$49,#REF!)&gt;0,IFERROR(VLOOKUP($F718&amp;"",学年成绩!$A$2:$B$462,2,FALSE)&lt;&gt;"100%",FALSE)),"是","")</f>
        <v/>
      </c>
      <c r="O718" s="7"/>
      <c r="P718" s="8"/>
    </row>
    <row r="719" ht="35" hidden="1" customHeight="1" spans="1:16">
      <c r="A719" s="7">
        <v>717</v>
      </c>
      <c r="B719" s="7">
        <v>2023</v>
      </c>
      <c r="C719" s="3" t="s">
        <v>16</v>
      </c>
      <c r="D719" s="3" t="s">
        <v>46</v>
      </c>
      <c r="E719" s="3" t="s">
        <v>481</v>
      </c>
      <c r="F719" s="7">
        <v>202328310328</v>
      </c>
      <c r="G719" s="3" t="s">
        <v>19</v>
      </c>
      <c r="H719" s="7">
        <v>3.8</v>
      </c>
      <c r="I719" s="7">
        <v>151</v>
      </c>
      <c r="J719" s="7">
        <v>21</v>
      </c>
      <c r="K719" s="7">
        <v>256</v>
      </c>
      <c r="L719" s="7">
        <v>57</v>
      </c>
      <c r="M719" s="7" t="str">
        <f>IF(COUNTIF(体测成绩!$A$2:$A$530,$F719&amp;"")=0,"",IF(VLOOKUP($F719&amp;"",体测成绩!$A$2:$B$530,2,FALSE)="免测",80,VLOOKUP($F719&amp;"",体测成绩!$A$2:$B$530,2,FALSE)))</f>
        <v/>
      </c>
      <c r="N719" s="7" t="str">
        <f>IF(OR(IFERROR(VALUE(M719)&lt;80,FALSE),COUNTIF(缓考名单!$A$2:$A$49,$F719&amp;"")&gt;0,COUNTIF(缓考名单!$B$2:$B$49,#REF!)&gt;0,IFERROR(VLOOKUP($F719&amp;"",学年成绩!$A$2:$B$462,2,FALSE)&lt;&gt;"100%",FALSE)),"是","")</f>
        <v/>
      </c>
      <c r="O719" s="7"/>
      <c r="P719" s="8"/>
    </row>
    <row r="720" ht="35" hidden="1" customHeight="1" spans="1:16">
      <c r="A720" s="7">
        <v>718</v>
      </c>
      <c r="B720" s="7">
        <v>2023</v>
      </c>
      <c r="C720" s="3" t="s">
        <v>16</v>
      </c>
      <c r="D720" s="3" t="s">
        <v>46</v>
      </c>
      <c r="E720" s="3" t="s">
        <v>481</v>
      </c>
      <c r="F720" s="7">
        <v>202334310417</v>
      </c>
      <c r="G720" s="3" t="s">
        <v>19</v>
      </c>
      <c r="H720" s="7">
        <v>4.34</v>
      </c>
      <c r="I720" s="7">
        <v>43</v>
      </c>
      <c r="J720" s="7">
        <v>21</v>
      </c>
      <c r="K720" s="7">
        <v>256</v>
      </c>
      <c r="L720" s="7">
        <v>57</v>
      </c>
      <c r="M720" s="7" t="str">
        <f>IF(COUNTIF(体测成绩!$A$2:$A$530,$F720&amp;"")=0,"",IF(VLOOKUP($F720&amp;"",体测成绩!$A$2:$B$530,2,FALSE)="免测",80,VLOOKUP($F720&amp;"",体测成绩!$A$2:$B$530,2,FALSE)))</f>
        <v/>
      </c>
      <c r="N720" s="7" t="str">
        <f>IF(OR(IFERROR(VALUE(M720)&lt;80,FALSE),COUNTIF(缓考名单!$A$2:$A$49,$F720&amp;"")&gt;0,COUNTIF(缓考名单!$B$2:$B$49,#REF!)&gt;0,IFERROR(VLOOKUP($F720&amp;"",学年成绩!$A$2:$B$462,2,FALSE)&lt;&gt;"100%",FALSE)),"是","")</f>
        <v/>
      </c>
      <c r="O720" s="7"/>
      <c r="P720" s="8"/>
    </row>
    <row r="721" ht="35" hidden="1" customHeight="1" spans="1:16">
      <c r="A721" s="7">
        <v>719</v>
      </c>
      <c r="B721" s="7">
        <v>2023</v>
      </c>
      <c r="C721" s="3" t="s">
        <v>16</v>
      </c>
      <c r="D721" s="3" t="s">
        <v>46</v>
      </c>
      <c r="E721" s="3" t="s">
        <v>481</v>
      </c>
      <c r="F721" s="7">
        <v>202334310413</v>
      </c>
      <c r="G721" s="3" t="s">
        <v>19</v>
      </c>
      <c r="H721" s="7">
        <v>3.87</v>
      </c>
      <c r="I721" s="7">
        <v>138</v>
      </c>
      <c r="J721" s="7">
        <v>5</v>
      </c>
      <c r="K721" s="7">
        <v>378</v>
      </c>
      <c r="L721" s="7">
        <v>107</v>
      </c>
      <c r="M721" s="7" t="str">
        <f>IF(COUNTIF(体测成绩!$A$2:$A$530,$F721&amp;"")=0,"",IF(VLOOKUP($F721&amp;"",体测成绩!$A$2:$B$530,2,FALSE)="免测",80,VLOOKUP($F721&amp;"",体测成绩!$A$2:$B$530,2,FALSE)))</f>
        <v/>
      </c>
      <c r="N721" s="7" t="str">
        <f>IF(OR(IFERROR(VALUE(M721)&lt;80,FALSE),COUNTIF(缓考名单!$A$2:$A$49,$F721&amp;"")&gt;0,COUNTIF(缓考名单!$B$2:$B$49,#REF!)&gt;0,IFERROR(VLOOKUP($F721&amp;"",学年成绩!$A$2:$B$462,2,FALSE)&lt;&gt;"100%",FALSE)),"是","")</f>
        <v/>
      </c>
      <c r="O721" s="7"/>
      <c r="P721" s="8"/>
    </row>
    <row r="722" ht="35" hidden="1" customHeight="1" spans="1:16">
      <c r="A722" s="7">
        <v>720</v>
      </c>
      <c r="B722" s="7">
        <v>2023</v>
      </c>
      <c r="C722" s="3" t="s">
        <v>16</v>
      </c>
      <c r="D722" s="3" t="s">
        <v>46</v>
      </c>
      <c r="E722" s="3" t="s">
        <v>481</v>
      </c>
      <c r="F722" s="7">
        <v>202334310410</v>
      </c>
      <c r="G722" s="3" t="s">
        <v>19</v>
      </c>
      <c r="H722" s="7">
        <v>3.19</v>
      </c>
      <c r="I722" s="7">
        <v>219</v>
      </c>
      <c r="J722" s="7">
        <v>21</v>
      </c>
      <c r="K722" s="7">
        <v>256</v>
      </c>
      <c r="L722" s="7">
        <v>57</v>
      </c>
      <c r="M722" s="7" t="str">
        <f>IF(COUNTIF(体测成绩!$A$2:$A$530,$F722&amp;"")=0,"",IF(VLOOKUP($F722&amp;"",体测成绩!$A$2:$B$530,2,FALSE)="免测",80,VLOOKUP($F722&amp;"",体测成绩!$A$2:$B$530,2,FALSE)))</f>
        <v/>
      </c>
      <c r="N722" s="7" t="str">
        <f>IF(OR(IFERROR(VALUE(M722)&lt;80,FALSE),COUNTIF(缓考名单!$A$2:$A$49,$F722&amp;"")&gt;0,COUNTIF(缓考名单!$B$2:$B$49,#REF!)&gt;0,IFERROR(VLOOKUP($F722&amp;"",学年成绩!$A$2:$B$462,2,FALSE)&lt;&gt;"100%",FALSE)),"是","")</f>
        <v/>
      </c>
      <c r="O722" s="7"/>
      <c r="P722" s="8"/>
    </row>
    <row r="723" ht="35" hidden="1" customHeight="1" spans="1:16">
      <c r="A723" s="7">
        <v>721</v>
      </c>
      <c r="B723" s="7">
        <v>2023</v>
      </c>
      <c r="C723" s="3" t="s">
        <v>16</v>
      </c>
      <c r="D723" s="3" t="s">
        <v>46</v>
      </c>
      <c r="E723" s="3" t="s">
        <v>481</v>
      </c>
      <c r="F723" s="7">
        <v>202334310412</v>
      </c>
      <c r="G723" s="3" t="s">
        <v>20</v>
      </c>
      <c r="H723" s="7">
        <v>4.36</v>
      </c>
      <c r="I723" s="7">
        <v>42</v>
      </c>
      <c r="J723" s="7">
        <v>21</v>
      </c>
      <c r="K723" s="7">
        <v>256</v>
      </c>
      <c r="L723" s="7">
        <v>57</v>
      </c>
      <c r="M723" s="7" t="str">
        <f>IF(COUNTIF(体测成绩!$A$2:$A$530,$F723&amp;"")=0,"",IF(VLOOKUP($F723&amp;"",体测成绩!$A$2:$B$530,2,FALSE)="免测",80,VLOOKUP($F723&amp;"",体测成绩!$A$2:$B$530,2,FALSE)))</f>
        <v/>
      </c>
      <c r="N723" s="7" t="str">
        <f>IF(OR(IFERROR(VALUE(M723)&lt;80,FALSE),COUNTIF(缓考名单!$A$2:$A$49,$F723&amp;"")&gt;0,COUNTIF(缓考名单!$B$2:$B$49,#REF!)&gt;0,IFERROR(VLOOKUP($F723&amp;"",学年成绩!$A$2:$B$462,2,FALSE)&lt;&gt;"100%",FALSE)),"是","")</f>
        <v/>
      </c>
      <c r="O723" s="7"/>
      <c r="P723" s="8"/>
    </row>
    <row r="724" ht="35" hidden="1" customHeight="1" spans="1:16">
      <c r="A724" s="7">
        <v>722</v>
      </c>
      <c r="B724" s="7">
        <v>2023</v>
      </c>
      <c r="C724" s="3" t="s">
        <v>16</v>
      </c>
      <c r="D724" s="3" t="s">
        <v>46</v>
      </c>
      <c r="E724" s="3" t="s">
        <v>481</v>
      </c>
      <c r="F724" s="7">
        <v>202334310425</v>
      </c>
      <c r="G724" s="3" t="s">
        <v>19</v>
      </c>
      <c r="H724" s="7">
        <v>3.33</v>
      </c>
      <c r="I724" s="7">
        <v>203</v>
      </c>
      <c r="J724" s="7">
        <v>5</v>
      </c>
      <c r="K724" s="7">
        <v>378</v>
      </c>
      <c r="L724" s="7">
        <v>107</v>
      </c>
      <c r="M724" s="7" t="str">
        <f>IF(COUNTIF(体测成绩!$A$2:$A$530,$F724&amp;"")=0,"",IF(VLOOKUP($F724&amp;"",体测成绩!$A$2:$B$530,2,FALSE)="免测",80,VLOOKUP($F724&amp;"",体测成绩!$A$2:$B$530,2,FALSE)))</f>
        <v/>
      </c>
      <c r="N724" s="7" t="str">
        <f>IF(OR(IFERROR(VALUE(M724)&lt;80,FALSE),COUNTIF(缓考名单!$A$2:$A$49,$F724&amp;"")&gt;0,COUNTIF(缓考名单!$B$2:$B$49,#REF!)&gt;0,IFERROR(VLOOKUP($F724&amp;"",学年成绩!$A$2:$B$462,2,FALSE)&lt;&gt;"100%",FALSE)),"是","")</f>
        <v/>
      </c>
      <c r="O724" s="7"/>
      <c r="P724" s="8"/>
    </row>
    <row r="725" ht="35" hidden="1" customHeight="1" spans="1:16">
      <c r="A725" s="7">
        <v>723</v>
      </c>
      <c r="B725" s="7">
        <v>2023</v>
      </c>
      <c r="C725" s="3" t="s">
        <v>16</v>
      </c>
      <c r="D725" s="3" t="s">
        <v>46</v>
      </c>
      <c r="E725" s="3" t="s">
        <v>481</v>
      </c>
      <c r="F725" s="7">
        <v>202334310414</v>
      </c>
      <c r="G725" s="3" t="s">
        <v>19</v>
      </c>
      <c r="H725" s="7">
        <v>4.75</v>
      </c>
      <c r="I725" s="7">
        <v>5</v>
      </c>
      <c r="J725" s="7">
        <v>39.4</v>
      </c>
      <c r="K725" s="7">
        <v>212</v>
      </c>
      <c r="L725" s="7">
        <v>37</v>
      </c>
      <c r="M725" s="7" t="str">
        <f>IF(COUNTIF(体测成绩!$A$2:$A$530,$F725&amp;"")=0,"",IF(VLOOKUP($F725&amp;"",体测成绩!$A$2:$B$530,2,FALSE)="免测",80,VLOOKUP($F725&amp;"",体测成绩!$A$2:$B$530,2,FALSE)))</f>
        <v/>
      </c>
      <c r="N725" s="7" t="str">
        <f>IF(OR(IFERROR(VALUE(M725)&lt;80,FALSE),COUNTIF(缓考名单!$A$2:$A$49,$F725&amp;"")&gt;0,COUNTIF(缓考名单!$B$2:$B$49,#REF!)&gt;0,IFERROR(VLOOKUP($F725&amp;"",学年成绩!$A$2:$B$462,2,FALSE)&lt;&gt;"100%",FALSE)),"是","")</f>
        <v/>
      </c>
      <c r="O725" s="7"/>
      <c r="P725" s="8"/>
    </row>
    <row r="726" ht="35" hidden="1" customHeight="1" spans="1:16">
      <c r="A726" s="7">
        <v>724</v>
      </c>
      <c r="B726" s="7">
        <v>2023</v>
      </c>
      <c r="C726" s="3" t="s">
        <v>16</v>
      </c>
      <c r="D726" s="3" t="s">
        <v>46</v>
      </c>
      <c r="E726" s="3" t="s">
        <v>481</v>
      </c>
      <c r="F726" s="7">
        <v>202134310430</v>
      </c>
      <c r="G726" s="3" t="s">
        <v>19</v>
      </c>
      <c r="H726" s="7">
        <v>3.66</v>
      </c>
      <c r="I726" s="7">
        <v>172</v>
      </c>
      <c r="J726" s="7">
        <v>21</v>
      </c>
      <c r="K726" s="7">
        <v>256</v>
      </c>
      <c r="L726" s="7">
        <v>57</v>
      </c>
      <c r="M726" s="7" t="str">
        <f>IF(COUNTIF(体测成绩!$A$2:$A$530,$F726&amp;"")=0,"",IF(VLOOKUP($F726&amp;"",体测成绩!$A$2:$B$530,2,FALSE)="免测",80,VLOOKUP($F726&amp;"",体测成绩!$A$2:$B$530,2,FALSE)))</f>
        <v/>
      </c>
      <c r="N726" s="7" t="str">
        <f>IF(OR(IFERROR(VALUE(M726)&lt;80,FALSE),COUNTIF(缓考名单!$A$2:$A$49,$F726&amp;"")&gt;0,COUNTIF(缓考名单!$B$2:$B$49,#REF!)&gt;0,IFERROR(VLOOKUP($F726&amp;"",学年成绩!$A$2:$B$462,2,FALSE)&lt;&gt;"100%",FALSE)),"是","")</f>
        <v/>
      </c>
      <c r="O726" s="7"/>
      <c r="P726" s="8"/>
    </row>
    <row r="727" ht="35" hidden="1" customHeight="1" spans="1:16">
      <c r="A727" s="7">
        <v>725</v>
      </c>
      <c r="B727" s="7">
        <v>2023</v>
      </c>
      <c r="C727" s="3" t="s">
        <v>16</v>
      </c>
      <c r="D727" s="3" t="s">
        <v>46</v>
      </c>
      <c r="E727" s="3" t="s">
        <v>481</v>
      </c>
      <c r="F727" s="7">
        <v>202334310423</v>
      </c>
      <c r="G727" s="3" t="s">
        <v>19</v>
      </c>
      <c r="H727" s="7">
        <v>3.17</v>
      </c>
      <c r="I727" s="7">
        <v>221</v>
      </c>
      <c r="J727" s="7">
        <v>21</v>
      </c>
      <c r="K727" s="7">
        <v>256</v>
      </c>
      <c r="L727" s="7">
        <v>57</v>
      </c>
      <c r="M727" s="7" t="str">
        <f>IF(COUNTIF(体测成绩!$A$2:$A$530,$F727&amp;"")=0,"",IF(VLOOKUP($F727&amp;"",体测成绩!$A$2:$B$530,2,FALSE)="免测",80,VLOOKUP($F727&amp;"",体测成绩!$A$2:$B$530,2,FALSE)))</f>
        <v/>
      </c>
      <c r="N727" s="7" t="str">
        <f>IF(OR(IFERROR(VALUE(M727)&lt;80,FALSE),COUNTIF(缓考名单!$A$2:$A$49,$F727&amp;"")&gt;0,COUNTIF(缓考名单!$B$2:$B$49,#REF!)&gt;0,IFERROR(VLOOKUP($F727&amp;"",学年成绩!$A$2:$B$462,2,FALSE)&lt;&gt;"100%",FALSE)),"是","")</f>
        <v/>
      </c>
      <c r="O727" s="7"/>
      <c r="P727" s="8"/>
    </row>
    <row r="728" ht="35" hidden="1" customHeight="1" spans="1:16">
      <c r="A728" s="7">
        <v>726</v>
      </c>
      <c r="B728" s="7">
        <v>2023</v>
      </c>
      <c r="C728" s="3" t="s">
        <v>16</v>
      </c>
      <c r="D728" s="3" t="s">
        <v>46</v>
      </c>
      <c r="E728" s="3" t="s">
        <v>481</v>
      </c>
      <c r="F728" s="7">
        <v>202334310409</v>
      </c>
      <c r="G728" s="3" t="s">
        <v>19</v>
      </c>
      <c r="H728" s="7">
        <v>4.1</v>
      </c>
      <c r="I728" s="7">
        <v>100</v>
      </c>
      <c r="J728" s="7">
        <v>34.7</v>
      </c>
      <c r="K728" s="7">
        <v>220</v>
      </c>
      <c r="L728" s="7">
        <v>38</v>
      </c>
      <c r="M728" s="7" t="str">
        <f>IF(COUNTIF(体测成绩!$A$2:$A$530,$F728&amp;"")=0,"",IF(VLOOKUP($F728&amp;"",体测成绩!$A$2:$B$530,2,FALSE)="免测",80,VLOOKUP($F728&amp;"",体测成绩!$A$2:$B$530,2,FALSE)))</f>
        <v/>
      </c>
      <c r="N728" s="7" t="str">
        <f>IF(OR(IFERROR(VALUE(M728)&lt;80,FALSE),COUNTIF(缓考名单!$A$2:$A$49,$F728&amp;"")&gt;0,COUNTIF(缓考名单!$B$2:$B$49,#REF!)&gt;0,IFERROR(VLOOKUP($F728&amp;"",学年成绩!$A$2:$B$462,2,FALSE)&lt;&gt;"100%",FALSE)),"是","")</f>
        <v/>
      </c>
      <c r="O728" s="7"/>
      <c r="P728" s="8"/>
    </row>
    <row r="729" ht="35" hidden="1" customHeight="1" spans="1:16">
      <c r="A729" s="7">
        <v>727</v>
      </c>
      <c r="B729" s="7">
        <v>2023</v>
      </c>
      <c r="C729" s="3" t="s">
        <v>16</v>
      </c>
      <c r="D729" s="3" t="s">
        <v>46</v>
      </c>
      <c r="E729" s="3" t="s">
        <v>481</v>
      </c>
      <c r="F729" s="7">
        <v>202334310420</v>
      </c>
      <c r="G729" s="3" t="s">
        <v>20</v>
      </c>
      <c r="H729" s="7">
        <v>4.09</v>
      </c>
      <c r="I729" s="7">
        <v>102</v>
      </c>
      <c r="J729" s="7">
        <v>5</v>
      </c>
      <c r="K729" s="7">
        <v>378</v>
      </c>
      <c r="L729" s="7">
        <v>107</v>
      </c>
      <c r="M729" s="7" t="str">
        <f>IF(COUNTIF(体测成绩!$A$2:$A$530,$F729&amp;"")=0,"",IF(VLOOKUP($F729&amp;"",体测成绩!$A$2:$B$530,2,FALSE)="免测",80,VLOOKUP($F729&amp;"",体测成绩!$A$2:$B$530,2,FALSE)))</f>
        <v/>
      </c>
      <c r="N729" s="7" t="str">
        <f>IF(OR(IFERROR(VALUE(M729)&lt;80,FALSE),COUNTIF(缓考名单!$A$2:$A$49,$F729&amp;"")&gt;0,COUNTIF(缓考名单!$B$2:$B$49,#REF!)&gt;0,IFERROR(VLOOKUP($F729&amp;"",学年成绩!$A$2:$B$462,2,FALSE)&lt;&gt;"100%",FALSE)),"是","")</f>
        <v/>
      </c>
      <c r="O729" s="7"/>
      <c r="P729" s="8"/>
    </row>
    <row r="730" ht="35" hidden="1" customHeight="1" spans="1:16">
      <c r="A730" s="7">
        <v>728</v>
      </c>
      <c r="B730" s="7">
        <v>2023</v>
      </c>
      <c r="C730" s="3" t="s">
        <v>16</v>
      </c>
      <c r="D730" s="3" t="s">
        <v>46</v>
      </c>
      <c r="E730" s="3" t="s">
        <v>481</v>
      </c>
      <c r="F730" s="7">
        <v>202334310424</v>
      </c>
      <c r="G730" s="3" t="s">
        <v>20</v>
      </c>
      <c r="H730" s="7">
        <v>4.27</v>
      </c>
      <c r="I730" s="7">
        <v>63</v>
      </c>
      <c r="J730" s="7">
        <v>22.75</v>
      </c>
      <c r="K730" s="7">
        <v>244</v>
      </c>
      <c r="L730" s="7">
        <v>49</v>
      </c>
      <c r="M730" s="7" t="str">
        <f>IF(COUNTIF(体测成绩!$A$2:$A$530,$F730&amp;"")=0,"",IF(VLOOKUP($F730&amp;"",体测成绩!$A$2:$B$530,2,FALSE)="免测",80,VLOOKUP($F730&amp;"",体测成绩!$A$2:$B$530,2,FALSE)))</f>
        <v/>
      </c>
      <c r="N730" s="7" t="str">
        <f>IF(OR(IFERROR(VALUE(M730)&lt;80,FALSE),COUNTIF(缓考名单!$A$2:$A$49,$F730&amp;"")&gt;0,COUNTIF(缓考名单!$B$2:$B$49,#REF!)&gt;0,IFERROR(VLOOKUP($F730&amp;"",学年成绩!$A$2:$B$462,2,FALSE)&lt;&gt;"100%",FALSE)),"是","")</f>
        <v/>
      </c>
      <c r="O730" s="7"/>
      <c r="P730" s="8"/>
    </row>
    <row r="731" ht="35" hidden="1" customHeight="1" spans="1:16">
      <c r="A731" s="7">
        <v>729</v>
      </c>
      <c r="B731" s="7">
        <v>2023</v>
      </c>
      <c r="C731" s="3" t="s">
        <v>16</v>
      </c>
      <c r="D731" s="3" t="s">
        <v>46</v>
      </c>
      <c r="E731" s="3" t="s">
        <v>481</v>
      </c>
      <c r="F731" s="7">
        <v>202328310219</v>
      </c>
      <c r="G731" s="3" t="s">
        <v>20</v>
      </c>
      <c r="H731" s="7">
        <v>4.37</v>
      </c>
      <c r="I731" s="7">
        <v>39</v>
      </c>
      <c r="J731" s="7">
        <v>33.65</v>
      </c>
      <c r="K731" s="7">
        <v>221</v>
      </c>
      <c r="L731" s="7">
        <v>39</v>
      </c>
      <c r="M731" s="7" t="str">
        <f>IF(COUNTIF(体测成绩!$A$2:$A$530,$F731&amp;"")=0,"",IF(VLOOKUP($F731&amp;"",体测成绩!$A$2:$B$530,2,FALSE)="免测",80,VLOOKUP($F731&amp;"",体测成绩!$A$2:$B$530,2,FALSE)))</f>
        <v/>
      </c>
      <c r="N731" s="7" t="str">
        <f>IF(OR(IFERROR(VALUE(M731)&lt;80,FALSE),COUNTIF(缓考名单!$A$2:$A$49,$F731&amp;"")&gt;0,COUNTIF(缓考名单!$B$2:$B$49,#REF!)&gt;0,IFERROR(VLOOKUP($F731&amp;"",学年成绩!$A$2:$B$462,2,FALSE)&lt;&gt;"100%",FALSE)),"是","")</f>
        <v/>
      </c>
      <c r="O731" s="7"/>
      <c r="P731" s="8"/>
    </row>
    <row r="732" ht="35" hidden="1" customHeight="1" spans="1:16">
      <c r="A732" s="7">
        <v>730</v>
      </c>
      <c r="B732" s="7">
        <v>2023</v>
      </c>
      <c r="C732" s="3" t="s">
        <v>16</v>
      </c>
      <c r="D732" s="3" t="s">
        <v>46</v>
      </c>
      <c r="E732" s="3" t="s">
        <v>481</v>
      </c>
      <c r="F732" s="7">
        <v>202334310416</v>
      </c>
      <c r="G732" s="3" t="s">
        <v>20</v>
      </c>
      <c r="H732" s="7">
        <v>4.45</v>
      </c>
      <c r="I732" s="7">
        <v>21</v>
      </c>
      <c r="J732" s="7">
        <v>61.89</v>
      </c>
      <c r="K732" s="7">
        <v>136</v>
      </c>
      <c r="L732" s="7">
        <v>30</v>
      </c>
      <c r="M732" s="7" t="str">
        <f>IF(COUNTIF(体测成绩!$A$2:$A$530,$F732&amp;"")=0,"",IF(VLOOKUP($F732&amp;"",体测成绩!$A$2:$B$530,2,FALSE)="免测",80,VLOOKUP($F732&amp;"",体测成绩!$A$2:$B$530,2,FALSE)))</f>
        <v/>
      </c>
      <c r="N732" s="7" t="str">
        <f>IF(OR(IFERROR(VALUE(M732)&lt;80,FALSE),COUNTIF(缓考名单!$A$2:$A$49,$F732&amp;"")&gt;0,COUNTIF(缓考名单!$B$2:$B$49,#REF!)&gt;0,IFERROR(VLOOKUP($F732&amp;"",学年成绩!$A$2:$B$462,2,FALSE)&lt;&gt;"100%",FALSE)),"是","")</f>
        <v/>
      </c>
      <c r="O732" s="7"/>
      <c r="P732" s="8"/>
    </row>
    <row r="733" ht="35" hidden="1" customHeight="1" spans="1:16">
      <c r="A733" s="7">
        <v>731</v>
      </c>
      <c r="B733" s="7">
        <v>2023</v>
      </c>
      <c r="C733" s="3" t="s">
        <v>16</v>
      </c>
      <c r="D733" s="3" t="s">
        <v>46</v>
      </c>
      <c r="E733" s="3" t="s">
        <v>481</v>
      </c>
      <c r="F733" s="7">
        <v>202334310419</v>
      </c>
      <c r="G733" s="3" t="s">
        <v>19</v>
      </c>
      <c r="H733" s="7">
        <v>3.7</v>
      </c>
      <c r="I733" s="7">
        <v>166</v>
      </c>
      <c r="J733" s="7">
        <v>21</v>
      </c>
      <c r="K733" s="7">
        <v>256</v>
      </c>
      <c r="L733" s="7">
        <v>57</v>
      </c>
      <c r="M733" s="7" t="str">
        <f>IF(COUNTIF(体测成绩!$A$2:$A$530,$F733&amp;"")=0,"",IF(VLOOKUP($F733&amp;"",体测成绩!$A$2:$B$530,2,FALSE)="免测",80,VLOOKUP($F733&amp;"",体测成绩!$A$2:$B$530,2,FALSE)))</f>
        <v/>
      </c>
      <c r="N733" s="7" t="str">
        <f>IF(OR(IFERROR(VALUE(M733)&lt;80,FALSE),COUNTIF(缓考名单!$A$2:$A$49,$F733&amp;"")&gt;0,COUNTIF(缓考名单!$B$2:$B$49,#REF!)&gt;0,IFERROR(VLOOKUP($F733&amp;"",学年成绩!$A$2:$B$462,2,FALSE)&lt;&gt;"100%",FALSE)),"是","")</f>
        <v/>
      </c>
      <c r="O733" s="7"/>
      <c r="P733" s="8"/>
    </row>
    <row r="734" ht="35" hidden="1" customHeight="1" spans="1:16">
      <c r="A734" s="7">
        <v>732</v>
      </c>
      <c r="B734" s="7">
        <v>2023</v>
      </c>
      <c r="C734" s="3" t="s">
        <v>16</v>
      </c>
      <c r="D734" s="3" t="s">
        <v>46</v>
      </c>
      <c r="E734" s="3" t="s">
        <v>481</v>
      </c>
      <c r="F734" s="7">
        <v>202334310406</v>
      </c>
      <c r="G734" s="3" t="s">
        <v>19</v>
      </c>
      <c r="H734" s="7">
        <v>3.98</v>
      </c>
      <c r="I734" s="7">
        <v>122</v>
      </c>
      <c r="J734" s="7">
        <v>21</v>
      </c>
      <c r="K734" s="7">
        <v>256</v>
      </c>
      <c r="L734" s="7">
        <v>57</v>
      </c>
      <c r="M734" s="7" t="str">
        <f>IF(COUNTIF(体测成绩!$A$2:$A$530,$F734&amp;"")=0,"",IF(VLOOKUP($F734&amp;"",体测成绩!$A$2:$B$530,2,FALSE)="免测",80,VLOOKUP($F734&amp;"",体测成绩!$A$2:$B$530,2,FALSE)))</f>
        <v/>
      </c>
      <c r="N734" s="7" t="str">
        <f>IF(OR(IFERROR(VALUE(M734)&lt;80,FALSE),COUNTIF(缓考名单!$A$2:$A$49,$F734&amp;"")&gt;0,COUNTIF(缓考名单!$B$2:$B$49,#REF!)&gt;0,IFERROR(VLOOKUP($F734&amp;"",学年成绩!$A$2:$B$462,2,FALSE)&lt;&gt;"100%",FALSE)),"是","")</f>
        <v/>
      </c>
      <c r="O734" s="7"/>
      <c r="P734" s="8"/>
    </row>
    <row r="735" ht="35" hidden="1" customHeight="1" spans="1:16">
      <c r="A735" s="7">
        <v>733</v>
      </c>
      <c r="B735" s="7">
        <v>2023</v>
      </c>
      <c r="C735" s="3" t="s">
        <v>16</v>
      </c>
      <c r="D735" s="3" t="s">
        <v>46</v>
      </c>
      <c r="E735" s="3" t="s">
        <v>481</v>
      </c>
      <c r="F735" s="7">
        <v>202334310401</v>
      </c>
      <c r="G735" s="3" t="s">
        <v>19</v>
      </c>
      <c r="H735" s="7">
        <v>4.13</v>
      </c>
      <c r="I735" s="7">
        <v>89</v>
      </c>
      <c r="J735" s="7">
        <v>26.4</v>
      </c>
      <c r="K735" s="7">
        <v>236</v>
      </c>
      <c r="L735" s="7">
        <v>43</v>
      </c>
      <c r="M735" s="7" t="str">
        <f>IF(COUNTIF(体测成绩!$A$2:$A$530,$F735&amp;"")=0,"",IF(VLOOKUP($F735&amp;"",体测成绩!$A$2:$B$530,2,FALSE)="免测",80,VLOOKUP($F735&amp;"",体测成绩!$A$2:$B$530,2,FALSE)))</f>
        <v/>
      </c>
      <c r="N735" s="7" t="str">
        <f>IF(OR(IFERROR(VALUE(M735)&lt;80,FALSE),COUNTIF(缓考名单!$A$2:$A$49,$F735&amp;"")&gt;0,COUNTIF(缓考名单!$B$2:$B$49,#REF!)&gt;0,IFERROR(VLOOKUP($F735&amp;"",学年成绩!$A$2:$B$462,2,FALSE)&lt;&gt;"100%",FALSE)),"是","")</f>
        <v/>
      </c>
      <c r="O735" s="7"/>
      <c r="P735" s="8"/>
    </row>
    <row r="736" ht="35" hidden="1" customHeight="1" spans="1:16">
      <c r="A736" s="7">
        <v>734</v>
      </c>
      <c r="B736" s="7">
        <v>2023</v>
      </c>
      <c r="C736" s="3" t="s">
        <v>16</v>
      </c>
      <c r="D736" s="3" t="s">
        <v>46</v>
      </c>
      <c r="E736" s="3" t="s">
        <v>481</v>
      </c>
      <c r="F736" s="7">
        <v>202234310419</v>
      </c>
      <c r="G736" s="3" t="s">
        <v>19</v>
      </c>
      <c r="H736" s="7">
        <v>3.24</v>
      </c>
      <c r="I736" s="7">
        <v>212</v>
      </c>
      <c r="J736" s="7">
        <v>21</v>
      </c>
      <c r="K736" s="7">
        <v>256</v>
      </c>
      <c r="L736" s="7">
        <v>57</v>
      </c>
      <c r="M736" s="7" t="str">
        <f>IF(COUNTIF(体测成绩!$A$2:$A$530,$F736&amp;"")=0,"",IF(VLOOKUP($F736&amp;"",体测成绩!$A$2:$B$530,2,FALSE)="免测",80,VLOOKUP($F736&amp;"",体测成绩!$A$2:$B$530,2,FALSE)))</f>
        <v/>
      </c>
      <c r="N736" s="7" t="str">
        <f>IF(OR(IFERROR(VALUE(M736)&lt;80,FALSE),COUNTIF(缓考名单!$A$2:$A$49,$F736&amp;"")&gt;0,COUNTIF(缓考名单!$B$2:$B$49,#REF!)&gt;0,IFERROR(VLOOKUP($F736&amp;"",学年成绩!$A$2:$B$462,2,FALSE)&lt;&gt;"100%",FALSE)),"是","")</f>
        <v/>
      </c>
      <c r="O736" s="7"/>
      <c r="P736" s="8"/>
    </row>
    <row r="737" ht="35" hidden="1" customHeight="1" spans="1:16">
      <c r="A737" s="7">
        <v>735</v>
      </c>
      <c r="B737" s="7">
        <v>2023</v>
      </c>
      <c r="C737" s="3" t="s">
        <v>16</v>
      </c>
      <c r="D737" s="3" t="s">
        <v>46</v>
      </c>
      <c r="E737" s="3" t="s">
        <v>481</v>
      </c>
      <c r="F737" s="7">
        <v>202334310418</v>
      </c>
      <c r="G737" s="3" t="s">
        <v>20</v>
      </c>
      <c r="H737" s="7">
        <v>4.1</v>
      </c>
      <c r="I737" s="7">
        <v>99</v>
      </c>
      <c r="J737" s="7">
        <v>22</v>
      </c>
      <c r="K737" s="7">
        <v>248</v>
      </c>
      <c r="L737" s="7">
        <v>51</v>
      </c>
      <c r="M737" s="7" t="str">
        <f>IF(COUNTIF(体测成绩!$A$2:$A$530,$F737&amp;"")=0,"",IF(VLOOKUP($F737&amp;"",体测成绩!$A$2:$B$530,2,FALSE)="免测",80,VLOOKUP($F737&amp;"",体测成绩!$A$2:$B$530,2,FALSE)))</f>
        <v/>
      </c>
      <c r="N737" s="7" t="str">
        <f>IF(OR(IFERROR(VALUE(M737)&lt;80,FALSE),COUNTIF(缓考名单!$A$2:$A$49,$F737&amp;"")&gt;0,COUNTIF(缓考名单!$B$2:$B$49,#REF!)&gt;0,IFERROR(VLOOKUP($F737&amp;"",学年成绩!$A$2:$B$462,2,FALSE)&lt;&gt;"100%",FALSE)),"是","")</f>
        <v/>
      </c>
      <c r="O737" s="7"/>
      <c r="P737" s="8"/>
    </row>
    <row r="738" ht="35" hidden="1" customHeight="1" spans="1:16">
      <c r="A738" s="7">
        <v>736</v>
      </c>
      <c r="B738" s="7">
        <v>2023</v>
      </c>
      <c r="C738" s="3" t="s">
        <v>16</v>
      </c>
      <c r="D738" s="3" t="s">
        <v>46</v>
      </c>
      <c r="E738" s="3" t="s">
        <v>481</v>
      </c>
      <c r="F738" s="7">
        <v>202334310427</v>
      </c>
      <c r="G738" s="3" t="s">
        <v>19</v>
      </c>
      <c r="H738" s="7">
        <v>3.22</v>
      </c>
      <c r="I738" s="7">
        <v>216</v>
      </c>
      <c r="J738" s="7">
        <v>5</v>
      </c>
      <c r="K738" s="7">
        <v>378</v>
      </c>
      <c r="L738" s="7">
        <v>107</v>
      </c>
      <c r="M738" s="7" t="str">
        <f>IF(COUNTIF(体测成绩!$A$2:$A$530,$F738&amp;"")=0,"",IF(VLOOKUP($F738&amp;"",体测成绩!$A$2:$B$530,2,FALSE)="免测",80,VLOOKUP($F738&amp;"",体测成绩!$A$2:$B$530,2,FALSE)))</f>
        <v/>
      </c>
      <c r="N738" s="7" t="str">
        <f>IF(OR(IFERROR(VALUE(M738)&lt;80,FALSE),COUNTIF(缓考名单!$A$2:$A$49,$F738&amp;"")&gt;0,COUNTIF(缓考名单!$B$2:$B$49,#REF!)&gt;0,IFERROR(VLOOKUP($F738&amp;"",学年成绩!$A$2:$B$462,2,FALSE)&lt;&gt;"100%",FALSE)),"是","")</f>
        <v/>
      </c>
      <c r="O738" s="7"/>
      <c r="P738" s="8"/>
    </row>
    <row r="739" ht="35" hidden="1" customHeight="1" spans="1:16">
      <c r="A739" s="7">
        <v>737</v>
      </c>
      <c r="B739" s="7">
        <v>2023</v>
      </c>
      <c r="C739" s="3" t="s">
        <v>16</v>
      </c>
      <c r="D739" s="3" t="s">
        <v>46</v>
      </c>
      <c r="E739" s="3" t="s">
        <v>481</v>
      </c>
      <c r="F739" s="7">
        <v>202334310428</v>
      </c>
      <c r="G739" s="3" t="s">
        <v>19</v>
      </c>
      <c r="H739" s="7">
        <v>3.84</v>
      </c>
      <c r="I739" s="7">
        <v>142</v>
      </c>
      <c r="J739" s="7">
        <v>21</v>
      </c>
      <c r="K739" s="7">
        <v>256</v>
      </c>
      <c r="L739" s="7">
        <v>57</v>
      </c>
      <c r="M739" s="7" t="str">
        <f>IF(COUNTIF(体测成绩!$A$2:$A$530,$F739&amp;"")=0,"",IF(VLOOKUP($F739&amp;"",体测成绩!$A$2:$B$530,2,FALSE)="免测",80,VLOOKUP($F739&amp;"",体测成绩!$A$2:$B$530,2,FALSE)))</f>
        <v/>
      </c>
      <c r="N739" s="7" t="str">
        <f>IF(OR(IFERROR(VALUE(M739)&lt;80,FALSE),COUNTIF(缓考名单!$A$2:$A$49,$F739&amp;"")&gt;0,COUNTIF(缓考名单!$B$2:$B$49,#REF!)&gt;0,IFERROR(VLOOKUP($F739&amp;"",学年成绩!$A$2:$B$462,2,FALSE)&lt;&gt;"100%",FALSE)),"是","")</f>
        <v/>
      </c>
      <c r="O739" s="7"/>
      <c r="P739" s="8"/>
    </row>
    <row r="740" ht="35" hidden="1" customHeight="1" spans="1:16">
      <c r="A740" s="7">
        <v>738</v>
      </c>
      <c r="B740" s="7">
        <v>2023</v>
      </c>
      <c r="C740" s="3" t="s">
        <v>16</v>
      </c>
      <c r="D740" s="3" t="s">
        <v>46</v>
      </c>
      <c r="E740" s="3" t="s">
        <v>481</v>
      </c>
      <c r="F740" s="7">
        <v>202334310405</v>
      </c>
      <c r="G740" s="3" t="s">
        <v>19</v>
      </c>
      <c r="H740" s="7">
        <v>4.1</v>
      </c>
      <c r="I740" s="7">
        <v>101</v>
      </c>
      <c r="J740" s="7">
        <v>21</v>
      </c>
      <c r="K740" s="7">
        <v>256</v>
      </c>
      <c r="L740" s="7">
        <v>57</v>
      </c>
      <c r="M740" s="7" t="str">
        <f>IF(COUNTIF(体测成绩!$A$2:$A$530,$F740&amp;"")=0,"",IF(VLOOKUP($F740&amp;"",体测成绩!$A$2:$B$530,2,FALSE)="免测",80,VLOOKUP($F740&amp;"",体测成绩!$A$2:$B$530,2,FALSE)))</f>
        <v/>
      </c>
      <c r="N740" s="7" t="str">
        <f>IF(OR(IFERROR(VALUE(M740)&lt;80,FALSE),COUNTIF(缓考名单!$A$2:$A$49,$F740&amp;"")&gt;0,COUNTIF(缓考名单!$B$2:$B$49,#REF!)&gt;0,IFERROR(VLOOKUP($F740&amp;"",学年成绩!$A$2:$B$462,2,FALSE)&lt;&gt;"100%",FALSE)),"是","")</f>
        <v/>
      </c>
      <c r="O740" s="7"/>
      <c r="P740" s="8"/>
    </row>
    <row r="741" ht="35" hidden="1" customHeight="1" spans="1:16">
      <c r="A741" s="7">
        <v>739</v>
      </c>
      <c r="B741" s="7">
        <v>2023</v>
      </c>
      <c r="C741" s="3" t="s">
        <v>16</v>
      </c>
      <c r="D741" s="3" t="s">
        <v>46</v>
      </c>
      <c r="E741" s="3" t="s">
        <v>481</v>
      </c>
      <c r="F741" s="7">
        <v>202334310429</v>
      </c>
      <c r="G741" s="3" t="s">
        <v>19</v>
      </c>
      <c r="H741" s="7">
        <v>4.13</v>
      </c>
      <c r="I741" s="7">
        <v>90</v>
      </c>
      <c r="J741" s="7">
        <v>22.6</v>
      </c>
      <c r="K741" s="7">
        <v>246</v>
      </c>
      <c r="L741" s="7">
        <v>50</v>
      </c>
      <c r="M741" s="7" t="str">
        <f>IF(COUNTIF(体测成绩!$A$2:$A$530,$F741&amp;"")=0,"",IF(VLOOKUP($F741&amp;"",体测成绩!$A$2:$B$530,2,FALSE)="免测",80,VLOOKUP($F741&amp;"",体测成绩!$A$2:$B$530,2,FALSE)))</f>
        <v/>
      </c>
      <c r="N741" s="7" t="str">
        <f>IF(OR(IFERROR(VALUE(M741)&lt;80,FALSE),COUNTIF(缓考名单!$A$2:$A$49,$F741&amp;"")&gt;0,COUNTIF(缓考名单!$B$2:$B$49,#REF!)&gt;0,IFERROR(VLOOKUP($F741&amp;"",学年成绩!$A$2:$B$462,2,FALSE)&lt;&gt;"100%",FALSE)),"是","")</f>
        <v/>
      </c>
      <c r="O741" s="7"/>
      <c r="P741" s="8"/>
    </row>
    <row r="742" ht="35" hidden="1" customHeight="1" spans="1:16">
      <c r="A742" s="7">
        <v>740</v>
      </c>
      <c r="B742" s="7">
        <v>2023</v>
      </c>
      <c r="C742" s="3" t="s">
        <v>16</v>
      </c>
      <c r="D742" s="3" t="s">
        <v>46</v>
      </c>
      <c r="E742" s="3" t="s">
        <v>481</v>
      </c>
      <c r="F742" s="7">
        <v>202334310403</v>
      </c>
      <c r="G742" s="3" t="s">
        <v>19</v>
      </c>
      <c r="H742" s="7">
        <v>3.55</v>
      </c>
      <c r="I742" s="7">
        <v>186</v>
      </c>
      <c r="J742" s="7">
        <v>21</v>
      </c>
      <c r="K742" s="7">
        <v>256</v>
      </c>
      <c r="L742" s="7">
        <v>57</v>
      </c>
      <c r="M742" s="7" t="str">
        <f>IF(COUNTIF(体测成绩!$A$2:$A$530,$F742&amp;"")=0,"",IF(VLOOKUP($F742&amp;"",体测成绩!$A$2:$B$530,2,FALSE)="免测",80,VLOOKUP($F742&amp;"",体测成绩!$A$2:$B$530,2,FALSE)))</f>
        <v/>
      </c>
      <c r="N742" s="7" t="str">
        <f>IF(OR(IFERROR(VALUE(M742)&lt;80,FALSE),COUNTIF(缓考名单!$A$2:$A$49,$F742&amp;"")&gt;0,COUNTIF(缓考名单!$B$2:$B$49,#REF!)&gt;0,IFERROR(VLOOKUP($F742&amp;"",学年成绩!$A$2:$B$462,2,FALSE)&lt;&gt;"100%",FALSE)),"是","")</f>
        <v/>
      </c>
      <c r="O742" s="7"/>
      <c r="P742" s="8"/>
    </row>
    <row r="743" ht="35" hidden="1" customHeight="1" spans="1:16">
      <c r="A743" s="7">
        <v>741</v>
      </c>
      <c r="B743" s="7">
        <v>2023</v>
      </c>
      <c r="C743" s="3" t="s">
        <v>16</v>
      </c>
      <c r="D743" s="3" t="s">
        <v>46</v>
      </c>
      <c r="E743" s="3" t="s">
        <v>481</v>
      </c>
      <c r="F743" s="7">
        <v>202334310408</v>
      </c>
      <c r="G743" s="3" t="s">
        <v>19</v>
      </c>
      <c r="H743" s="7">
        <v>4</v>
      </c>
      <c r="I743" s="7">
        <v>118</v>
      </c>
      <c r="J743" s="7">
        <v>28.5</v>
      </c>
      <c r="K743" s="7">
        <v>231</v>
      </c>
      <c r="L743" s="7">
        <v>40</v>
      </c>
      <c r="M743" s="7" t="str">
        <f>IF(COUNTIF(体测成绩!$A$2:$A$530,$F743&amp;"")=0,"",IF(VLOOKUP($F743&amp;"",体测成绩!$A$2:$B$530,2,FALSE)="免测",80,VLOOKUP($F743&amp;"",体测成绩!$A$2:$B$530,2,FALSE)))</f>
        <v/>
      </c>
      <c r="N743" s="7" t="str">
        <f>IF(OR(IFERROR(VALUE(M743)&lt;80,FALSE),COUNTIF(缓考名单!$A$2:$A$49,$F743&amp;"")&gt;0,COUNTIF(缓考名单!$B$2:$B$49,#REF!)&gt;0,IFERROR(VLOOKUP($F743&amp;"",学年成绩!$A$2:$B$462,2,FALSE)&lt;&gt;"100%",FALSE)),"是","")</f>
        <v/>
      </c>
      <c r="O743" s="7"/>
      <c r="P743" s="8"/>
    </row>
    <row r="744" ht="35" hidden="1" customHeight="1" spans="1:16">
      <c r="A744" s="7">
        <v>742</v>
      </c>
      <c r="B744" s="7">
        <v>2023</v>
      </c>
      <c r="C744" s="3" t="s">
        <v>16</v>
      </c>
      <c r="D744" s="3" t="s">
        <v>46</v>
      </c>
      <c r="E744" s="3" t="s">
        <v>481</v>
      </c>
      <c r="F744" s="7">
        <v>202334310404</v>
      </c>
      <c r="G744" s="3" t="s">
        <v>19</v>
      </c>
      <c r="H744" s="7">
        <v>4.22</v>
      </c>
      <c r="I744" s="7">
        <v>76</v>
      </c>
      <c r="J744" s="7">
        <v>21</v>
      </c>
      <c r="K744" s="7">
        <v>256</v>
      </c>
      <c r="L744" s="7">
        <v>57</v>
      </c>
      <c r="M744" s="7" t="str">
        <f>IF(COUNTIF(体测成绩!$A$2:$A$530,$F744&amp;"")=0,"",IF(VLOOKUP($F744&amp;"",体测成绩!$A$2:$B$530,2,FALSE)="免测",80,VLOOKUP($F744&amp;"",体测成绩!$A$2:$B$530,2,FALSE)))</f>
        <v/>
      </c>
      <c r="N744" s="7" t="str">
        <f>IF(OR(IFERROR(VALUE(M744)&lt;80,FALSE),COUNTIF(缓考名单!$A$2:$A$49,$F744&amp;"")&gt;0,COUNTIF(缓考名单!$B$2:$B$49,#REF!)&gt;0,IFERROR(VLOOKUP($F744&amp;"",学年成绩!$A$2:$B$462,2,FALSE)&lt;&gt;"100%",FALSE)),"是","")</f>
        <v/>
      </c>
      <c r="O744" s="7"/>
      <c r="P744" s="8"/>
    </row>
    <row r="745" ht="35" hidden="1" customHeight="1" spans="1:16">
      <c r="A745" s="7">
        <v>743</v>
      </c>
      <c r="B745" s="7">
        <v>2024</v>
      </c>
      <c r="C745" s="3" t="s">
        <v>16</v>
      </c>
      <c r="D745" s="3" t="s">
        <v>46</v>
      </c>
      <c r="E745" s="3" t="s">
        <v>482</v>
      </c>
      <c r="F745" s="7">
        <v>202434310119</v>
      </c>
      <c r="G745" s="3" t="s">
        <v>19</v>
      </c>
      <c r="H745" s="7">
        <v>0</v>
      </c>
      <c r="I745" s="7">
        <v>0</v>
      </c>
      <c r="J745" s="7">
        <v>0</v>
      </c>
      <c r="K745" s="7">
        <v>495</v>
      </c>
      <c r="L745" s="7">
        <v>0</v>
      </c>
      <c r="M745" s="7" t="str">
        <f>IF(COUNTIF(体测成绩!$A$2:$A$530,$F745&amp;"")=0,"",IF(VLOOKUP($F745&amp;"",体测成绩!$A$2:$B$530,2,FALSE)="免测",80,VLOOKUP($F745&amp;"",体测成绩!$A$2:$B$530,2,FALSE)))</f>
        <v/>
      </c>
      <c r="N745" s="7" t="str">
        <f>IF(OR(IFERROR(VALUE(M745)&lt;80,FALSE),COUNTIF(缓考名单!$A$2:$A$49,$F745&amp;"")&gt;0,COUNTIF(缓考名单!$B$2:$B$49,#REF!)&gt;0,IFERROR(VLOOKUP($F745&amp;"",学年成绩!$A$2:$B$462,2,FALSE)&lt;&gt;"100%",FALSE)),"是","")</f>
        <v/>
      </c>
      <c r="O745" s="7"/>
      <c r="P745" s="8"/>
    </row>
    <row r="746" ht="35" hidden="1" customHeight="1" spans="1:16">
      <c r="A746" s="7">
        <v>744</v>
      </c>
      <c r="B746" s="7">
        <v>2024</v>
      </c>
      <c r="C746" s="3" t="s">
        <v>16</v>
      </c>
      <c r="D746" s="3" t="s">
        <v>46</v>
      </c>
      <c r="E746" s="3" t="s">
        <v>482</v>
      </c>
      <c r="F746" s="7">
        <v>202434310128</v>
      </c>
      <c r="G746" s="3" t="s">
        <v>19</v>
      </c>
      <c r="H746" s="7">
        <v>0</v>
      </c>
      <c r="I746" s="7">
        <v>0</v>
      </c>
      <c r="J746" s="7">
        <v>0</v>
      </c>
      <c r="K746" s="7">
        <v>495</v>
      </c>
      <c r="L746" s="7">
        <v>0</v>
      </c>
      <c r="M746" s="7" t="str">
        <f>IF(COUNTIF(体测成绩!$A$2:$A$530,$F746&amp;"")=0,"",IF(VLOOKUP($F746&amp;"",体测成绩!$A$2:$B$530,2,FALSE)="免测",80,VLOOKUP($F746&amp;"",体测成绩!$A$2:$B$530,2,FALSE)))</f>
        <v/>
      </c>
      <c r="N746" s="7" t="str">
        <f>IF(OR(IFERROR(VALUE(M746)&lt;80,FALSE),COUNTIF(缓考名单!$A$2:$A$49,$F746&amp;"")&gt;0,COUNTIF(缓考名单!$B$2:$B$49,#REF!)&gt;0,IFERROR(VLOOKUP($F746&amp;"",学年成绩!$A$2:$B$462,2,FALSE)&lt;&gt;"100%",FALSE)),"是","")</f>
        <v/>
      </c>
      <c r="O746" s="7"/>
      <c r="P746" s="8"/>
    </row>
    <row r="747" ht="35" hidden="1" customHeight="1" spans="1:16">
      <c r="A747" s="7">
        <v>745</v>
      </c>
      <c r="B747" s="7">
        <v>2024</v>
      </c>
      <c r="C747" s="3" t="s">
        <v>16</v>
      </c>
      <c r="D747" s="3" t="s">
        <v>46</v>
      </c>
      <c r="E747" s="3" t="s">
        <v>482</v>
      </c>
      <c r="F747" s="7">
        <v>202434310123</v>
      </c>
      <c r="G747" s="3" t="s">
        <v>19</v>
      </c>
      <c r="H747" s="7">
        <v>0</v>
      </c>
      <c r="I747" s="7">
        <v>0</v>
      </c>
      <c r="J747" s="7">
        <v>0</v>
      </c>
      <c r="K747" s="7">
        <v>495</v>
      </c>
      <c r="L747" s="7">
        <v>0</v>
      </c>
      <c r="M747" s="7" t="str">
        <f>IF(COUNTIF(体测成绩!$A$2:$A$530,$F747&amp;"")=0,"",IF(VLOOKUP($F747&amp;"",体测成绩!$A$2:$B$530,2,FALSE)="免测",80,VLOOKUP($F747&amp;"",体测成绩!$A$2:$B$530,2,FALSE)))</f>
        <v/>
      </c>
      <c r="N747" s="7" t="str">
        <f>IF(OR(IFERROR(VALUE(M747)&lt;80,FALSE),COUNTIF(缓考名单!$A$2:$A$49,$F747&amp;"")&gt;0,COUNTIF(缓考名单!$B$2:$B$49,#REF!)&gt;0,IFERROR(VLOOKUP($F747&amp;"",学年成绩!$A$2:$B$462,2,FALSE)&lt;&gt;"100%",FALSE)),"是","")</f>
        <v/>
      </c>
      <c r="O747" s="7"/>
      <c r="P747" s="8"/>
    </row>
    <row r="748" ht="35" hidden="1" customHeight="1" spans="1:16">
      <c r="A748" s="7">
        <v>746</v>
      </c>
      <c r="B748" s="7">
        <v>2024</v>
      </c>
      <c r="C748" s="3" t="s">
        <v>16</v>
      </c>
      <c r="D748" s="3" t="s">
        <v>46</v>
      </c>
      <c r="E748" s="3" t="s">
        <v>482</v>
      </c>
      <c r="F748" s="7">
        <v>202434310106</v>
      </c>
      <c r="G748" s="3" t="s">
        <v>19</v>
      </c>
      <c r="H748" s="7">
        <v>0</v>
      </c>
      <c r="I748" s="7">
        <v>0</v>
      </c>
      <c r="J748" s="7">
        <v>0</v>
      </c>
      <c r="K748" s="7">
        <v>495</v>
      </c>
      <c r="L748" s="7">
        <v>0</v>
      </c>
      <c r="M748" s="7" t="str">
        <f>IF(COUNTIF(体测成绩!$A$2:$A$530,$F748&amp;"")=0,"",IF(VLOOKUP($F748&amp;"",体测成绩!$A$2:$B$530,2,FALSE)="免测",80,VLOOKUP($F748&amp;"",体测成绩!$A$2:$B$530,2,FALSE)))</f>
        <v/>
      </c>
      <c r="N748" s="7" t="str">
        <f>IF(OR(IFERROR(VALUE(M748)&lt;80,FALSE),COUNTIF(缓考名单!$A$2:$A$49,$F748&amp;"")&gt;0,COUNTIF(缓考名单!$B$2:$B$49,#REF!)&gt;0,IFERROR(VLOOKUP($F748&amp;"",学年成绩!$A$2:$B$462,2,FALSE)&lt;&gt;"100%",FALSE)),"是","")</f>
        <v/>
      </c>
      <c r="O748" s="7"/>
      <c r="P748" s="8"/>
    </row>
    <row r="749" ht="35" hidden="1" customHeight="1" spans="1:16">
      <c r="A749" s="7">
        <v>747</v>
      </c>
      <c r="B749" s="7">
        <v>2024</v>
      </c>
      <c r="C749" s="3" t="s">
        <v>16</v>
      </c>
      <c r="D749" s="3" t="s">
        <v>46</v>
      </c>
      <c r="E749" s="3" t="s">
        <v>482</v>
      </c>
      <c r="F749" s="7">
        <v>202434310107</v>
      </c>
      <c r="G749" s="3" t="s">
        <v>19</v>
      </c>
      <c r="H749" s="7">
        <v>0</v>
      </c>
      <c r="I749" s="7">
        <v>0</v>
      </c>
      <c r="J749" s="7">
        <v>0</v>
      </c>
      <c r="K749" s="7">
        <v>495</v>
      </c>
      <c r="L749" s="7">
        <v>0</v>
      </c>
      <c r="M749" s="7" t="str">
        <f>IF(COUNTIF(体测成绩!$A$2:$A$530,$F749&amp;"")=0,"",IF(VLOOKUP($F749&amp;"",体测成绩!$A$2:$B$530,2,FALSE)="免测",80,VLOOKUP($F749&amp;"",体测成绩!$A$2:$B$530,2,FALSE)))</f>
        <v/>
      </c>
      <c r="N749" s="7" t="str">
        <f>IF(OR(IFERROR(VALUE(M749)&lt;80,FALSE),COUNTIF(缓考名单!$A$2:$A$49,$F749&amp;"")&gt;0,COUNTIF(缓考名单!$B$2:$B$49,#REF!)&gt;0,IFERROR(VLOOKUP($F749&amp;"",学年成绩!$A$2:$B$462,2,FALSE)&lt;&gt;"100%",FALSE)),"是","")</f>
        <v/>
      </c>
      <c r="O749" s="7"/>
      <c r="P749" s="8"/>
    </row>
    <row r="750" ht="35" hidden="1" customHeight="1" spans="1:16">
      <c r="A750" s="7">
        <v>748</v>
      </c>
      <c r="B750" s="7">
        <v>2024</v>
      </c>
      <c r="C750" s="3" t="s">
        <v>16</v>
      </c>
      <c r="D750" s="3" t="s">
        <v>46</v>
      </c>
      <c r="E750" s="3" t="s">
        <v>482</v>
      </c>
      <c r="F750" s="7">
        <v>202434310104</v>
      </c>
      <c r="G750" s="3" t="s">
        <v>20</v>
      </c>
      <c r="H750" s="7">
        <v>0</v>
      </c>
      <c r="I750" s="7">
        <v>0</v>
      </c>
      <c r="J750" s="7">
        <v>0</v>
      </c>
      <c r="K750" s="7">
        <v>495</v>
      </c>
      <c r="L750" s="7">
        <v>0</v>
      </c>
      <c r="M750" s="7" t="str">
        <f>IF(COUNTIF(体测成绩!$A$2:$A$530,$F750&amp;"")=0,"",IF(VLOOKUP($F750&amp;"",体测成绩!$A$2:$B$530,2,FALSE)="免测",80,VLOOKUP($F750&amp;"",体测成绩!$A$2:$B$530,2,FALSE)))</f>
        <v/>
      </c>
      <c r="N750" s="7" t="str">
        <f>IF(OR(IFERROR(VALUE(M750)&lt;80,FALSE),COUNTIF(缓考名单!$A$2:$A$49,$F750&amp;"")&gt;0,COUNTIF(缓考名单!$B$2:$B$49,#REF!)&gt;0,IFERROR(VLOOKUP($F750&amp;"",学年成绩!$A$2:$B$462,2,FALSE)&lt;&gt;"100%",FALSE)),"是","")</f>
        <v/>
      </c>
      <c r="O750" s="7"/>
      <c r="P750" s="8"/>
    </row>
    <row r="751" ht="35" hidden="1" customHeight="1" spans="1:16">
      <c r="A751" s="7">
        <v>749</v>
      </c>
      <c r="B751" s="7">
        <v>2024</v>
      </c>
      <c r="C751" s="3" t="s">
        <v>16</v>
      </c>
      <c r="D751" s="3" t="s">
        <v>46</v>
      </c>
      <c r="E751" s="3" t="s">
        <v>482</v>
      </c>
      <c r="F751" s="7">
        <v>202120110210</v>
      </c>
      <c r="G751" s="3" t="s">
        <v>19</v>
      </c>
      <c r="H751" s="7">
        <v>0</v>
      </c>
      <c r="I751" s="7">
        <v>0</v>
      </c>
      <c r="J751" s="7">
        <v>0</v>
      </c>
      <c r="K751" s="7">
        <v>495</v>
      </c>
      <c r="L751" s="7">
        <v>0</v>
      </c>
      <c r="M751" s="7" t="str">
        <f>IF(COUNTIF(体测成绩!$A$2:$A$530,$F751&amp;"")=0,"",IF(VLOOKUP($F751&amp;"",体测成绩!$A$2:$B$530,2,FALSE)="免测",80,VLOOKUP($F751&amp;"",体测成绩!$A$2:$B$530,2,FALSE)))</f>
        <v/>
      </c>
      <c r="N751" s="7" t="str">
        <f>IF(OR(IFERROR(VALUE(M751)&lt;80,FALSE),COUNTIF(缓考名单!$A$2:$A$49,$F751&amp;"")&gt;0,COUNTIF(缓考名单!$B$2:$B$49,#REF!)&gt;0,IFERROR(VLOOKUP($F751&amp;"",学年成绩!$A$2:$B$462,2,FALSE)&lt;&gt;"100%",FALSE)),"是","")</f>
        <v/>
      </c>
      <c r="O751" s="7"/>
      <c r="P751" s="8"/>
    </row>
    <row r="752" ht="35" hidden="1" customHeight="1" spans="1:16">
      <c r="A752" s="7">
        <v>750</v>
      </c>
      <c r="B752" s="7">
        <v>2024</v>
      </c>
      <c r="C752" s="3" t="s">
        <v>16</v>
      </c>
      <c r="D752" s="3" t="s">
        <v>46</v>
      </c>
      <c r="E752" s="3" t="s">
        <v>482</v>
      </c>
      <c r="F752" s="7">
        <v>202434310124</v>
      </c>
      <c r="G752" s="3" t="s">
        <v>19</v>
      </c>
      <c r="H752" s="7">
        <v>0</v>
      </c>
      <c r="I752" s="7">
        <v>0</v>
      </c>
      <c r="J752" s="7">
        <v>0</v>
      </c>
      <c r="K752" s="7">
        <v>495</v>
      </c>
      <c r="L752" s="7">
        <v>0</v>
      </c>
      <c r="M752" s="7" t="str">
        <f>IF(COUNTIF(体测成绩!$A$2:$A$530,$F752&amp;"")=0,"",IF(VLOOKUP($F752&amp;"",体测成绩!$A$2:$B$530,2,FALSE)="免测",80,VLOOKUP($F752&amp;"",体测成绩!$A$2:$B$530,2,FALSE)))</f>
        <v/>
      </c>
      <c r="N752" s="7" t="str">
        <f>IF(OR(IFERROR(VALUE(M752)&lt;80,FALSE),COUNTIF(缓考名单!$A$2:$A$49,$F752&amp;"")&gt;0,COUNTIF(缓考名单!$B$2:$B$49,#REF!)&gt;0,IFERROR(VLOOKUP($F752&amp;"",学年成绩!$A$2:$B$462,2,FALSE)&lt;&gt;"100%",FALSE)),"是","")</f>
        <v/>
      </c>
      <c r="O752" s="7"/>
      <c r="P752" s="8"/>
    </row>
    <row r="753" ht="35" hidden="1" customHeight="1" spans="1:16">
      <c r="A753" s="7">
        <v>751</v>
      </c>
      <c r="B753" s="7">
        <v>2024</v>
      </c>
      <c r="C753" s="3" t="s">
        <v>16</v>
      </c>
      <c r="D753" s="3" t="s">
        <v>46</v>
      </c>
      <c r="E753" s="3" t="s">
        <v>482</v>
      </c>
      <c r="F753" s="7">
        <v>202434310132</v>
      </c>
      <c r="G753" s="3" t="s">
        <v>19</v>
      </c>
      <c r="H753" s="7">
        <v>0</v>
      </c>
      <c r="I753" s="7">
        <v>0</v>
      </c>
      <c r="J753" s="7">
        <v>0</v>
      </c>
      <c r="K753" s="7">
        <v>495</v>
      </c>
      <c r="L753" s="7">
        <v>0</v>
      </c>
      <c r="M753" s="7" t="str">
        <f>IF(COUNTIF(体测成绩!$A$2:$A$530,$F753&amp;"")=0,"",IF(VLOOKUP($F753&amp;"",体测成绩!$A$2:$B$530,2,FALSE)="免测",80,VLOOKUP($F753&amp;"",体测成绩!$A$2:$B$530,2,FALSE)))</f>
        <v/>
      </c>
      <c r="N753" s="7" t="str">
        <f>IF(OR(IFERROR(VALUE(M753)&lt;80,FALSE),COUNTIF(缓考名单!$A$2:$A$49,$F753&amp;"")&gt;0,COUNTIF(缓考名单!$B$2:$B$49,#REF!)&gt;0,IFERROR(VLOOKUP($F753&amp;"",学年成绩!$A$2:$B$462,2,FALSE)&lt;&gt;"100%",FALSE)),"是","")</f>
        <v/>
      </c>
      <c r="O753" s="7"/>
      <c r="P753" s="8"/>
    </row>
    <row r="754" ht="35" hidden="1" customHeight="1" spans="1:16">
      <c r="A754" s="7">
        <v>752</v>
      </c>
      <c r="B754" s="7">
        <v>2024</v>
      </c>
      <c r="C754" s="3" t="s">
        <v>16</v>
      </c>
      <c r="D754" s="3" t="s">
        <v>46</v>
      </c>
      <c r="E754" s="3" t="s">
        <v>482</v>
      </c>
      <c r="F754" s="7">
        <v>202434310121</v>
      </c>
      <c r="G754" s="3" t="s">
        <v>19</v>
      </c>
      <c r="H754" s="7">
        <v>0</v>
      </c>
      <c r="I754" s="7">
        <v>0</v>
      </c>
      <c r="J754" s="7">
        <v>0</v>
      </c>
      <c r="K754" s="7">
        <v>495</v>
      </c>
      <c r="L754" s="7">
        <v>0</v>
      </c>
      <c r="M754" s="7" t="str">
        <f>IF(COUNTIF(体测成绩!$A$2:$A$530,$F754&amp;"")=0,"",IF(VLOOKUP($F754&amp;"",体测成绩!$A$2:$B$530,2,FALSE)="免测",80,VLOOKUP($F754&amp;"",体测成绩!$A$2:$B$530,2,FALSE)))</f>
        <v/>
      </c>
      <c r="N754" s="7" t="str">
        <f>IF(OR(IFERROR(VALUE(M754)&lt;80,FALSE),COUNTIF(缓考名单!$A$2:$A$49,$F754&amp;"")&gt;0,COUNTIF(缓考名单!$B$2:$B$49,#REF!)&gt;0,IFERROR(VLOOKUP($F754&amp;"",学年成绩!$A$2:$B$462,2,FALSE)&lt;&gt;"100%",FALSE)),"是","")</f>
        <v/>
      </c>
      <c r="O754" s="7"/>
      <c r="P754" s="8"/>
    </row>
    <row r="755" ht="35" hidden="1" customHeight="1" spans="1:16">
      <c r="A755" s="7">
        <v>753</v>
      </c>
      <c r="B755" s="7">
        <v>2024</v>
      </c>
      <c r="C755" s="3" t="s">
        <v>16</v>
      </c>
      <c r="D755" s="3" t="s">
        <v>46</v>
      </c>
      <c r="E755" s="3" t="s">
        <v>482</v>
      </c>
      <c r="F755" s="7">
        <v>202434310120</v>
      </c>
      <c r="G755" s="3" t="s">
        <v>19</v>
      </c>
      <c r="H755" s="7">
        <v>0</v>
      </c>
      <c r="I755" s="7">
        <v>0</v>
      </c>
      <c r="J755" s="7">
        <v>0</v>
      </c>
      <c r="K755" s="7">
        <v>495</v>
      </c>
      <c r="L755" s="7">
        <v>0</v>
      </c>
      <c r="M755" s="7" t="str">
        <f>IF(COUNTIF(体测成绩!$A$2:$A$530,$F755&amp;"")=0,"",IF(VLOOKUP($F755&amp;"",体测成绩!$A$2:$B$530,2,FALSE)="免测",80,VLOOKUP($F755&amp;"",体测成绩!$A$2:$B$530,2,FALSE)))</f>
        <v/>
      </c>
      <c r="N755" s="7" t="str">
        <f>IF(OR(IFERROR(VALUE(M755)&lt;80,FALSE),COUNTIF(缓考名单!$A$2:$A$49,$F755&amp;"")&gt;0,COUNTIF(缓考名单!$B$2:$B$49,#REF!)&gt;0,IFERROR(VLOOKUP($F755&amp;"",学年成绩!$A$2:$B$462,2,FALSE)&lt;&gt;"100%",FALSE)),"是","")</f>
        <v/>
      </c>
      <c r="O755" s="7"/>
      <c r="P755" s="8"/>
    </row>
    <row r="756" ht="35" hidden="1" customHeight="1" spans="1:16">
      <c r="A756" s="7">
        <v>754</v>
      </c>
      <c r="B756" s="7">
        <v>2024</v>
      </c>
      <c r="C756" s="3" t="s">
        <v>16</v>
      </c>
      <c r="D756" s="3" t="s">
        <v>46</v>
      </c>
      <c r="E756" s="3" t="s">
        <v>482</v>
      </c>
      <c r="F756" s="7">
        <v>202434310114</v>
      </c>
      <c r="G756" s="3" t="s">
        <v>20</v>
      </c>
      <c r="H756" s="7">
        <v>0</v>
      </c>
      <c r="I756" s="7">
        <v>0</v>
      </c>
      <c r="J756" s="7">
        <v>0</v>
      </c>
      <c r="K756" s="7">
        <v>495</v>
      </c>
      <c r="L756" s="7">
        <v>0</v>
      </c>
      <c r="M756" s="7" t="str">
        <f>IF(COUNTIF(体测成绩!$A$2:$A$530,$F756&amp;"")=0,"",IF(VLOOKUP($F756&amp;"",体测成绩!$A$2:$B$530,2,FALSE)="免测",80,VLOOKUP($F756&amp;"",体测成绩!$A$2:$B$530,2,FALSE)))</f>
        <v/>
      </c>
      <c r="N756" s="7" t="str">
        <f>IF(OR(IFERROR(VALUE(M756)&lt;80,FALSE),COUNTIF(缓考名单!$A$2:$A$49,$F756&amp;"")&gt;0,COUNTIF(缓考名单!$B$2:$B$49,#REF!)&gt;0,IFERROR(VLOOKUP($F756&amp;"",学年成绩!$A$2:$B$462,2,FALSE)&lt;&gt;"100%",FALSE)),"是","")</f>
        <v/>
      </c>
      <c r="O756" s="7"/>
      <c r="P756" s="8"/>
    </row>
    <row r="757" ht="35" hidden="1" customHeight="1" spans="1:16">
      <c r="A757" s="7">
        <v>755</v>
      </c>
      <c r="B757" s="7">
        <v>2024</v>
      </c>
      <c r="C757" s="3" t="s">
        <v>16</v>
      </c>
      <c r="D757" s="3" t="s">
        <v>46</v>
      </c>
      <c r="E757" s="3" t="s">
        <v>482</v>
      </c>
      <c r="F757" s="7">
        <v>202434310101</v>
      </c>
      <c r="G757" s="3" t="s">
        <v>19</v>
      </c>
      <c r="H757" s="7">
        <v>0</v>
      </c>
      <c r="I757" s="7">
        <v>0</v>
      </c>
      <c r="J757" s="7">
        <v>0</v>
      </c>
      <c r="K757" s="7">
        <v>495</v>
      </c>
      <c r="L757" s="7">
        <v>0</v>
      </c>
      <c r="M757" s="7" t="str">
        <f>IF(COUNTIF(体测成绩!$A$2:$A$530,$F757&amp;"")=0,"",IF(VLOOKUP($F757&amp;"",体测成绩!$A$2:$B$530,2,FALSE)="免测",80,VLOOKUP($F757&amp;"",体测成绩!$A$2:$B$530,2,FALSE)))</f>
        <v/>
      </c>
      <c r="N757" s="7" t="str">
        <f>IF(OR(IFERROR(VALUE(M757)&lt;80,FALSE),COUNTIF(缓考名单!$A$2:$A$49,$F757&amp;"")&gt;0,COUNTIF(缓考名单!$B$2:$B$49,#REF!)&gt;0,IFERROR(VLOOKUP($F757&amp;"",学年成绩!$A$2:$B$462,2,FALSE)&lt;&gt;"100%",FALSE)),"是","")</f>
        <v/>
      </c>
      <c r="O757" s="7"/>
      <c r="P757" s="8"/>
    </row>
    <row r="758" ht="35" hidden="1" customHeight="1" spans="1:16">
      <c r="A758" s="7">
        <v>756</v>
      </c>
      <c r="B758" s="7">
        <v>2024</v>
      </c>
      <c r="C758" s="3" t="s">
        <v>16</v>
      </c>
      <c r="D758" s="3" t="s">
        <v>46</v>
      </c>
      <c r="E758" s="3" t="s">
        <v>482</v>
      </c>
      <c r="F758" s="7">
        <v>202434310133</v>
      </c>
      <c r="G758" s="3" t="s">
        <v>19</v>
      </c>
      <c r="H758" s="7">
        <v>0</v>
      </c>
      <c r="I758" s="7">
        <v>0</v>
      </c>
      <c r="J758" s="7">
        <v>0</v>
      </c>
      <c r="K758" s="7">
        <v>495</v>
      </c>
      <c r="L758" s="7">
        <v>0</v>
      </c>
      <c r="M758" s="7" t="str">
        <f>IF(COUNTIF(体测成绩!$A$2:$A$530,$F758&amp;"")=0,"",IF(VLOOKUP($F758&amp;"",体测成绩!$A$2:$B$530,2,FALSE)="免测",80,VLOOKUP($F758&amp;"",体测成绩!$A$2:$B$530,2,FALSE)))</f>
        <v/>
      </c>
      <c r="N758" s="7" t="str">
        <f>IF(OR(IFERROR(VALUE(M758)&lt;80,FALSE),COUNTIF(缓考名单!$A$2:$A$49,$F758&amp;"")&gt;0,COUNTIF(缓考名单!$B$2:$B$49,#REF!)&gt;0,IFERROR(VLOOKUP($F758&amp;"",学年成绩!$A$2:$B$462,2,FALSE)&lt;&gt;"100%",FALSE)),"是","")</f>
        <v/>
      </c>
      <c r="O758" s="7"/>
      <c r="P758" s="8"/>
    </row>
    <row r="759" ht="35" hidden="1" customHeight="1" spans="1:16">
      <c r="A759" s="7">
        <v>757</v>
      </c>
      <c r="B759" s="7">
        <v>2024</v>
      </c>
      <c r="C759" s="3" t="s">
        <v>16</v>
      </c>
      <c r="D759" s="3" t="s">
        <v>46</v>
      </c>
      <c r="E759" s="3" t="s">
        <v>482</v>
      </c>
      <c r="F759" s="7">
        <v>202434310110</v>
      </c>
      <c r="G759" s="3" t="s">
        <v>20</v>
      </c>
      <c r="H759" s="7">
        <v>0</v>
      </c>
      <c r="I759" s="7">
        <v>0</v>
      </c>
      <c r="J759" s="7">
        <v>0</v>
      </c>
      <c r="K759" s="7">
        <v>495</v>
      </c>
      <c r="L759" s="7">
        <v>0</v>
      </c>
      <c r="M759" s="7" t="str">
        <f>IF(COUNTIF(体测成绩!$A$2:$A$530,$F759&amp;"")=0,"",IF(VLOOKUP($F759&amp;"",体测成绩!$A$2:$B$530,2,FALSE)="免测",80,VLOOKUP($F759&amp;"",体测成绩!$A$2:$B$530,2,FALSE)))</f>
        <v/>
      </c>
      <c r="N759" s="7" t="str">
        <f>IF(OR(IFERROR(VALUE(M759)&lt;80,FALSE),COUNTIF(缓考名单!$A$2:$A$49,$F759&amp;"")&gt;0,COUNTIF(缓考名单!$B$2:$B$49,#REF!)&gt;0,IFERROR(VLOOKUP($F759&amp;"",学年成绩!$A$2:$B$462,2,FALSE)&lt;&gt;"100%",FALSE)),"是","")</f>
        <v/>
      </c>
      <c r="O759" s="7"/>
      <c r="P759" s="8"/>
    </row>
    <row r="760" ht="35" hidden="1" customHeight="1" spans="1:16">
      <c r="A760" s="7">
        <v>758</v>
      </c>
      <c r="B760" s="7">
        <v>2024</v>
      </c>
      <c r="C760" s="3" t="s">
        <v>16</v>
      </c>
      <c r="D760" s="3" t="s">
        <v>46</v>
      </c>
      <c r="E760" s="3" t="s">
        <v>482</v>
      </c>
      <c r="F760" s="7">
        <v>202434310111</v>
      </c>
      <c r="G760" s="3" t="s">
        <v>19</v>
      </c>
      <c r="H760" s="7">
        <v>0</v>
      </c>
      <c r="I760" s="7">
        <v>0</v>
      </c>
      <c r="J760" s="7">
        <v>0</v>
      </c>
      <c r="K760" s="7">
        <v>495</v>
      </c>
      <c r="L760" s="7">
        <v>0</v>
      </c>
      <c r="M760" s="7" t="str">
        <f>IF(COUNTIF(体测成绩!$A$2:$A$530,$F760&amp;"")=0,"",IF(VLOOKUP($F760&amp;"",体测成绩!$A$2:$B$530,2,FALSE)="免测",80,VLOOKUP($F760&amp;"",体测成绩!$A$2:$B$530,2,FALSE)))</f>
        <v/>
      </c>
      <c r="N760" s="7" t="str">
        <f>IF(OR(IFERROR(VALUE(M760)&lt;80,FALSE),COUNTIF(缓考名单!$A$2:$A$49,$F760&amp;"")&gt;0,COUNTIF(缓考名单!$B$2:$B$49,#REF!)&gt;0,IFERROR(VLOOKUP($F760&amp;"",学年成绩!$A$2:$B$462,2,FALSE)&lt;&gt;"100%",FALSE)),"是","")</f>
        <v/>
      </c>
      <c r="O760" s="7"/>
      <c r="P760" s="8"/>
    </row>
    <row r="761" ht="35" hidden="1" customHeight="1" spans="1:16">
      <c r="A761" s="7">
        <v>759</v>
      </c>
      <c r="B761" s="7">
        <v>2024</v>
      </c>
      <c r="C761" s="3" t="s">
        <v>16</v>
      </c>
      <c r="D761" s="3" t="s">
        <v>46</v>
      </c>
      <c r="E761" s="3" t="s">
        <v>482</v>
      </c>
      <c r="F761" s="7">
        <v>202434310103</v>
      </c>
      <c r="G761" s="3" t="s">
        <v>20</v>
      </c>
      <c r="H761" s="7">
        <v>0</v>
      </c>
      <c r="I761" s="7">
        <v>0</v>
      </c>
      <c r="J761" s="7">
        <v>0</v>
      </c>
      <c r="K761" s="7">
        <v>495</v>
      </c>
      <c r="L761" s="7">
        <v>0</v>
      </c>
      <c r="M761" s="7" t="str">
        <f>IF(COUNTIF(体测成绩!$A$2:$A$530,$F761&amp;"")=0,"",IF(VLOOKUP($F761&amp;"",体测成绩!$A$2:$B$530,2,FALSE)="免测",80,VLOOKUP($F761&amp;"",体测成绩!$A$2:$B$530,2,FALSE)))</f>
        <v/>
      </c>
      <c r="N761" s="7" t="str">
        <f>IF(OR(IFERROR(VALUE(M761)&lt;80,FALSE),COUNTIF(缓考名单!$A$2:$A$49,$F761&amp;"")&gt;0,COUNTIF(缓考名单!$B$2:$B$49,#REF!)&gt;0,IFERROR(VLOOKUP($F761&amp;"",学年成绩!$A$2:$B$462,2,FALSE)&lt;&gt;"100%",FALSE)),"是","")</f>
        <v/>
      </c>
      <c r="O761" s="7"/>
      <c r="P761" s="8"/>
    </row>
    <row r="762" ht="35" hidden="1" customHeight="1" spans="1:16">
      <c r="A762" s="7">
        <v>760</v>
      </c>
      <c r="B762" s="7">
        <v>2024</v>
      </c>
      <c r="C762" s="3" t="s">
        <v>16</v>
      </c>
      <c r="D762" s="3" t="s">
        <v>46</v>
      </c>
      <c r="E762" s="3" t="s">
        <v>482</v>
      </c>
      <c r="F762" s="7">
        <v>202434310130</v>
      </c>
      <c r="G762" s="3" t="s">
        <v>20</v>
      </c>
      <c r="H762" s="7">
        <v>0</v>
      </c>
      <c r="I762" s="7">
        <v>0</v>
      </c>
      <c r="J762" s="7">
        <v>0</v>
      </c>
      <c r="K762" s="7">
        <v>495</v>
      </c>
      <c r="L762" s="7">
        <v>0</v>
      </c>
      <c r="M762" s="7" t="str">
        <f>IF(COUNTIF(体测成绩!$A$2:$A$530,$F762&amp;"")=0,"",IF(VLOOKUP($F762&amp;"",体测成绩!$A$2:$B$530,2,FALSE)="免测",80,VLOOKUP($F762&amp;"",体测成绩!$A$2:$B$530,2,FALSE)))</f>
        <v/>
      </c>
      <c r="N762" s="7" t="str">
        <f>IF(OR(IFERROR(VALUE(M762)&lt;80,FALSE),COUNTIF(缓考名单!$A$2:$A$49,$F762&amp;"")&gt;0,COUNTIF(缓考名单!$B$2:$B$49,#REF!)&gt;0,IFERROR(VLOOKUP($F762&amp;"",学年成绩!$A$2:$B$462,2,FALSE)&lt;&gt;"100%",FALSE)),"是","")</f>
        <v/>
      </c>
      <c r="O762" s="7"/>
      <c r="P762" s="8"/>
    </row>
    <row r="763" ht="35" hidden="1" customHeight="1" spans="1:16">
      <c r="A763" s="7">
        <v>761</v>
      </c>
      <c r="B763" s="7">
        <v>2024</v>
      </c>
      <c r="C763" s="3" t="s">
        <v>16</v>
      </c>
      <c r="D763" s="3" t="s">
        <v>46</v>
      </c>
      <c r="E763" s="3" t="s">
        <v>482</v>
      </c>
      <c r="F763" s="7">
        <v>202434310131</v>
      </c>
      <c r="G763" s="3" t="s">
        <v>19</v>
      </c>
      <c r="H763" s="7">
        <v>0</v>
      </c>
      <c r="I763" s="7">
        <v>0</v>
      </c>
      <c r="J763" s="7">
        <v>0</v>
      </c>
      <c r="K763" s="7">
        <v>495</v>
      </c>
      <c r="L763" s="7">
        <v>0</v>
      </c>
      <c r="M763" s="7" t="str">
        <f>IF(COUNTIF(体测成绩!$A$2:$A$530,$F763&amp;"")=0,"",IF(VLOOKUP($F763&amp;"",体测成绩!$A$2:$B$530,2,FALSE)="免测",80,VLOOKUP($F763&amp;"",体测成绩!$A$2:$B$530,2,FALSE)))</f>
        <v/>
      </c>
      <c r="N763" s="7" t="str">
        <f>IF(OR(IFERROR(VALUE(M763)&lt;80,FALSE),COUNTIF(缓考名单!$A$2:$A$49,$F763&amp;"")&gt;0,COUNTIF(缓考名单!$B$2:$B$49,#REF!)&gt;0,IFERROR(VLOOKUP($F763&amp;"",学年成绩!$A$2:$B$462,2,FALSE)&lt;&gt;"100%",FALSE)),"是","")</f>
        <v/>
      </c>
      <c r="O763" s="7"/>
      <c r="P763" s="8"/>
    </row>
    <row r="764" ht="35" hidden="1" customHeight="1" spans="1:16">
      <c r="A764" s="7">
        <v>762</v>
      </c>
      <c r="B764" s="7">
        <v>2024</v>
      </c>
      <c r="C764" s="3" t="s">
        <v>16</v>
      </c>
      <c r="D764" s="3" t="s">
        <v>46</v>
      </c>
      <c r="E764" s="3" t="s">
        <v>482</v>
      </c>
      <c r="F764" s="7">
        <v>202434310129</v>
      </c>
      <c r="G764" s="3" t="s">
        <v>19</v>
      </c>
      <c r="H764" s="7">
        <v>0</v>
      </c>
      <c r="I764" s="7">
        <v>0</v>
      </c>
      <c r="J764" s="7">
        <v>0</v>
      </c>
      <c r="K764" s="7">
        <v>495</v>
      </c>
      <c r="L764" s="7">
        <v>0</v>
      </c>
      <c r="M764" s="7" t="str">
        <f>IF(COUNTIF(体测成绩!$A$2:$A$530,$F764&amp;"")=0,"",IF(VLOOKUP($F764&amp;"",体测成绩!$A$2:$B$530,2,FALSE)="免测",80,VLOOKUP($F764&amp;"",体测成绩!$A$2:$B$530,2,FALSE)))</f>
        <v/>
      </c>
      <c r="N764" s="7" t="str">
        <f>IF(OR(IFERROR(VALUE(M764)&lt;80,FALSE),COUNTIF(缓考名单!$A$2:$A$49,$F764&amp;"")&gt;0,COUNTIF(缓考名单!$B$2:$B$49,#REF!)&gt;0,IFERROR(VLOOKUP($F764&amp;"",学年成绩!$A$2:$B$462,2,FALSE)&lt;&gt;"100%",FALSE)),"是","")</f>
        <v/>
      </c>
      <c r="O764" s="7"/>
      <c r="P764" s="8"/>
    </row>
    <row r="765" ht="35" hidden="1" customHeight="1" spans="1:16">
      <c r="A765" s="7">
        <v>763</v>
      </c>
      <c r="B765" s="7">
        <v>2024</v>
      </c>
      <c r="C765" s="3" t="s">
        <v>16</v>
      </c>
      <c r="D765" s="3" t="s">
        <v>46</v>
      </c>
      <c r="E765" s="3" t="s">
        <v>482</v>
      </c>
      <c r="F765" s="7">
        <v>202434310115</v>
      </c>
      <c r="G765" s="3" t="s">
        <v>20</v>
      </c>
      <c r="H765" s="7">
        <v>0</v>
      </c>
      <c r="I765" s="7">
        <v>0</v>
      </c>
      <c r="J765" s="7">
        <v>0</v>
      </c>
      <c r="K765" s="7">
        <v>495</v>
      </c>
      <c r="L765" s="7">
        <v>0</v>
      </c>
      <c r="M765" s="7" t="str">
        <f>IF(COUNTIF(体测成绩!$A$2:$A$530,$F765&amp;"")=0,"",IF(VLOOKUP($F765&amp;"",体测成绩!$A$2:$B$530,2,FALSE)="免测",80,VLOOKUP($F765&amp;"",体测成绩!$A$2:$B$530,2,FALSE)))</f>
        <v/>
      </c>
      <c r="N765" s="7" t="str">
        <f>IF(OR(IFERROR(VALUE(M765)&lt;80,FALSE),COUNTIF(缓考名单!$A$2:$A$49,$F765&amp;"")&gt;0,COUNTIF(缓考名单!$B$2:$B$49,#REF!)&gt;0,IFERROR(VLOOKUP($F765&amp;"",学年成绩!$A$2:$B$462,2,FALSE)&lt;&gt;"100%",FALSE)),"是","")</f>
        <v/>
      </c>
      <c r="O765" s="7"/>
      <c r="P765" s="8"/>
    </row>
    <row r="766" ht="35" hidden="1" customHeight="1" spans="1:16">
      <c r="A766" s="7">
        <v>764</v>
      </c>
      <c r="B766" s="7">
        <v>2024</v>
      </c>
      <c r="C766" s="3" t="s">
        <v>16</v>
      </c>
      <c r="D766" s="3" t="s">
        <v>46</v>
      </c>
      <c r="E766" s="3" t="s">
        <v>482</v>
      </c>
      <c r="F766" s="7">
        <v>202434310116</v>
      </c>
      <c r="G766" s="3" t="s">
        <v>19</v>
      </c>
      <c r="H766" s="7">
        <v>0</v>
      </c>
      <c r="I766" s="7">
        <v>0</v>
      </c>
      <c r="J766" s="7">
        <v>0</v>
      </c>
      <c r="K766" s="7">
        <v>495</v>
      </c>
      <c r="L766" s="7">
        <v>0</v>
      </c>
      <c r="M766" s="7" t="str">
        <f>IF(COUNTIF(体测成绩!$A$2:$A$530,$F766&amp;"")=0,"",IF(VLOOKUP($F766&amp;"",体测成绩!$A$2:$B$530,2,FALSE)="免测",80,VLOOKUP($F766&amp;"",体测成绩!$A$2:$B$530,2,FALSE)))</f>
        <v/>
      </c>
      <c r="N766" s="7" t="str">
        <f>IF(OR(IFERROR(VALUE(M766)&lt;80,FALSE),COUNTIF(缓考名单!$A$2:$A$49,$F766&amp;"")&gt;0,COUNTIF(缓考名单!$B$2:$B$49,#REF!)&gt;0,IFERROR(VLOOKUP($F766&amp;"",学年成绩!$A$2:$B$462,2,FALSE)&lt;&gt;"100%",FALSE)),"是","")</f>
        <v/>
      </c>
      <c r="O766" s="7"/>
      <c r="P766" s="8"/>
    </row>
    <row r="767" ht="35" hidden="1" customHeight="1" spans="1:16">
      <c r="A767" s="7">
        <v>765</v>
      </c>
      <c r="B767" s="7">
        <v>2024</v>
      </c>
      <c r="C767" s="3" t="s">
        <v>16</v>
      </c>
      <c r="D767" s="3" t="s">
        <v>46</v>
      </c>
      <c r="E767" s="3" t="s">
        <v>482</v>
      </c>
      <c r="F767" s="7">
        <v>202434310113</v>
      </c>
      <c r="G767" s="3" t="s">
        <v>20</v>
      </c>
      <c r="H767" s="7">
        <v>0</v>
      </c>
      <c r="I767" s="7">
        <v>0</v>
      </c>
      <c r="J767" s="7">
        <v>0</v>
      </c>
      <c r="K767" s="7">
        <v>495</v>
      </c>
      <c r="L767" s="7">
        <v>0</v>
      </c>
      <c r="M767" s="7" t="str">
        <f>IF(COUNTIF(体测成绩!$A$2:$A$530,$F767&amp;"")=0,"",IF(VLOOKUP($F767&amp;"",体测成绩!$A$2:$B$530,2,FALSE)="免测",80,VLOOKUP($F767&amp;"",体测成绩!$A$2:$B$530,2,FALSE)))</f>
        <v/>
      </c>
      <c r="N767" s="7" t="str">
        <f>IF(OR(IFERROR(VALUE(M767)&lt;80,FALSE),COUNTIF(缓考名单!$A$2:$A$49,$F767&amp;"")&gt;0,COUNTIF(缓考名单!$B$2:$B$49,#REF!)&gt;0,IFERROR(VLOOKUP($F767&amp;"",学年成绩!$A$2:$B$462,2,FALSE)&lt;&gt;"100%",FALSE)),"是","")</f>
        <v/>
      </c>
      <c r="O767" s="7"/>
      <c r="P767" s="8"/>
    </row>
    <row r="768" ht="35" hidden="1" customHeight="1" spans="1:16">
      <c r="A768" s="7">
        <v>766</v>
      </c>
      <c r="B768" s="7">
        <v>2024</v>
      </c>
      <c r="C768" s="3" t="s">
        <v>16</v>
      </c>
      <c r="D768" s="3" t="s">
        <v>46</v>
      </c>
      <c r="E768" s="3" t="s">
        <v>482</v>
      </c>
      <c r="F768" s="7">
        <v>202434310112</v>
      </c>
      <c r="G768" s="3" t="s">
        <v>19</v>
      </c>
      <c r="H768" s="7">
        <v>0</v>
      </c>
      <c r="I768" s="7">
        <v>0</v>
      </c>
      <c r="J768" s="7">
        <v>0</v>
      </c>
      <c r="K768" s="7">
        <v>495</v>
      </c>
      <c r="L768" s="7">
        <v>0</v>
      </c>
      <c r="M768" s="7" t="str">
        <f>IF(COUNTIF(体测成绩!$A$2:$A$530,$F768&amp;"")=0,"",IF(VLOOKUP($F768&amp;"",体测成绩!$A$2:$B$530,2,FALSE)="免测",80,VLOOKUP($F768&amp;"",体测成绩!$A$2:$B$530,2,FALSE)))</f>
        <v/>
      </c>
      <c r="N768" s="7" t="str">
        <f>IF(OR(IFERROR(VALUE(M768)&lt;80,FALSE),COUNTIF(缓考名单!$A$2:$A$49,$F768&amp;"")&gt;0,COUNTIF(缓考名单!$B$2:$B$49,#REF!)&gt;0,IFERROR(VLOOKUP($F768&amp;"",学年成绩!$A$2:$B$462,2,FALSE)&lt;&gt;"100%",FALSE)),"是","")</f>
        <v/>
      </c>
      <c r="O768" s="7"/>
      <c r="P768" s="8"/>
    </row>
    <row r="769" ht="35" hidden="1" customHeight="1" spans="1:16">
      <c r="A769" s="7">
        <v>767</v>
      </c>
      <c r="B769" s="7">
        <v>2024</v>
      </c>
      <c r="C769" s="3" t="s">
        <v>16</v>
      </c>
      <c r="D769" s="3" t="s">
        <v>46</v>
      </c>
      <c r="E769" s="3" t="s">
        <v>482</v>
      </c>
      <c r="F769" s="7">
        <v>202434310122</v>
      </c>
      <c r="G769" s="3" t="s">
        <v>19</v>
      </c>
      <c r="H769" s="7">
        <v>0</v>
      </c>
      <c r="I769" s="7">
        <v>0</v>
      </c>
      <c r="J769" s="7">
        <v>0</v>
      </c>
      <c r="K769" s="7">
        <v>495</v>
      </c>
      <c r="L769" s="7">
        <v>0</v>
      </c>
      <c r="M769" s="7" t="str">
        <f>IF(COUNTIF(体测成绩!$A$2:$A$530,$F769&amp;"")=0,"",IF(VLOOKUP($F769&amp;"",体测成绩!$A$2:$B$530,2,FALSE)="免测",80,VLOOKUP($F769&amp;"",体测成绩!$A$2:$B$530,2,FALSE)))</f>
        <v/>
      </c>
      <c r="N769" s="7" t="str">
        <f>IF(OR(IFERROR(VALUE(M769)&lt;80,FALSE),COUNTIF(缓考名单!$A$2:$A$49,$F769&amp;"")&gt;0,COUNTIF(缓考名单!$B$2:$B$49,#REF!)&gt;0,IFERROR(VLOOKUP($F769&amp;"",学年成绩!$A$2:$B$462,2,FALSE)&lt;&gt;"100%",FALSE)),"是","")</f>
        <v/>
      </c>
      <c r="O769" s="7"/>
      <c r="P769" s="8"/>
    </row>
    <row r="770" ht="35" hidden="1" customHeight="1" spans="1:16">
      <c r="A770" s="7">
        <v>768</v>
      </c>
      <c r="B770" s="7">
        <v>2024</v>
      </c>
      <c r="C770" s="3" t="s">
        <v>16</v>
      </c>
      <c r="D770" s="3" t="s">
        <v>46</v>
      </c>
      <c r="E770" s="3" t="s">
        <v>482</v>
      </c>
      <c r="F770" s="7">
        <v>202434310125</v>
      </c>
      <c r="G770" s="3" t="s">
        <v>19</v>
      </c>
      <c r="H770" s="7">
        <v>0</v>
      </c>
      <c r="I770" s="7">
        <v>0</v>
      </c>
      <c r="J770" s="7">
        <v>0</v>
      </c>
      <c r="K770" s="7">
        <v>495</v>
      </c>
      <c r="L770" s="7">
        <v>0</v>
      </c>
      <c r="M770" s="7" t="str">
        <f>IF(COUNTIF(体测成绩!$A$2:$A$530,$F770&amp;"")=0,"",IF(VLOOKUP($F770&amp;"",体测成绩!$A$2:$B$530,2,FALSE)="免测",80,VLOOKUP($F770&amp;"",体测成绩!$A$2:$B$530,2,FALSE)))</f>
        <v/>
      </c>
      <c r="N770" s="7" t="str">
        <f>IF(OR(IFERROR(VALUE(M770)&lt;80,FALSE),COUNTIF(缓考名单!$A$2:$A$49,$F770&amp;"")&gt;0,COUNTIF(缓考名单!$B$2:$B$49,#REF!)&gt;0,IFERROR(VLOOKUP($F770&amp;"",学年成绩!$A$2:$B$462,2,FALSE)&lt;&gt;"100%",FALSE)),"是","")</f>
        <v/>
      </c>
      <c r="O770" s="7"/>
      <c r="P770" s="8"/>
    </row>
    <row r="771" ht="35" hidden="1" customHeight="1" spans="1:16">
      <c r="A771" s="7">
        <v>769</v>
      </c>
      <c r="B771" s="7">
        <v>2024</v>
      </c>
      <c r="C771" s="3" t="s">
        <v>16</v>
      </c>
      <c r="D771" s="3" t="s">
        <v>46</v>
      </c>
      <c r="E771" s="3" t="s">
        <v>482</v>
      </c>
      <c r="F771" s="7">
        <v>202434310108</v>
      </c>
      <c r="G771" s="3" t="s">
        <v>19</v>
      </c>
      <c r="H771" s="7">
        <v>0</v>
      </c>
      <c r="I771" s="7">
        <v>0</v>
      </c>
      <c r="J771" s="7">
        <v>0</v>
      </c>
      <c r="K771" s="7">
        <v>495</v>
      </c>
      <c r="L771" s="7">
        <v>0</v>
      </c>
      <c r="M771" s="7" t="str">
        <f>IF(COUNTIF(体测成绩!$A$2:$A$530,$F771&amp;"")=0,"",IF(VLOOKUP($F771&amp;"",体测成绩!$A$2:$B$530,2,FALSE)="免测",80,VLOOKUP($F771&amp;"",体测成绩!$A$2:$B$530,2,FALSE)))</f>
        <v/>
      </c>
      <c r="N771" s="7" t="str">
        <f>IF(OR(IFERROR(VALUE(M771)&lt;80,FALSE),COUNTIF(缓考名单!$A$2:$A$49,$F771&amp;"")&gt;0,COUNTIF(缓考名单!$B$2:$B$49,#REF!)&gt;0,IFERROR(VLOOKUP($F771&amp;"",学年成绩!$A$2:$B$462,2,FALSE)&lt;&gt;"100%",FALSE)),"是","")</f>
        <v/>
      </c>
      <c r="O771" s="7"/>
      <c r="P771" s="8"/>
    </row>
    <row r="772" ht="35" hidden="1" customHeight="1" spans="1:16">
      <c r="A772" s="7">
        <v>770</v>
      </c>
      <c r="B772" s="7">
        <v>2024</v>
      </c>
      <c r="C772" s="3" t="s">
        <v>16</v>
      </c>
      <c r="D772" s="3" t="s">
        <v>46</v>
      </c>
      <c r="E772" s="3" t="s">
        <v>482</v>
      </c>
      <c r="F772" s="7">
        <v>202434310102</v>
      </c>
      <c r="G772" s="3" t="s">
        <v>20</v>
      </c>
      <c r="H772" s="7">
        <v>0</v>
      </c>
      <c r="I772" s="7">
        <v>0</v>
      </c>
      <c r="J772" s="7">
        <v>0</v>
      </c>
      <c r="K772" s="7">
        <v>495</v>
      </c>
      <c r="L772" s="7">
        <v>0</v>
      </c>
      <c r="M772" s="7" t="str">
        <f>IF(COUNTIF(体测成绩!$A$2:$A$530,$F772&amp;"")=0,"",IF(VLOOKUP($F772&amp;"",体测成绩!$A$2:$B$530,2,FALSE)="免测",80,VLOOKUP($F772&amp;"",体测成绩!$A$2:$B$530,2,FALSE)))</f>
        <v/>
      </c>
      <c r="N772" s="7" t="str">
        <f>IF(OR(IFERROR(VALUE(M772)&lt;80,FALSE),COUNTIF(缓考名单!$A$2:$A$49,$F772&amp;"")&gt;0,COUNTIF(缓考名单!$B$2:$B$49,#REF!)&gt;0,IFERROR(VLOOKUP($F772&amp;"",学年成绩!$A$2:$B$462,2,FALSE)&lt;&gt;"100%",FALSE)),"是","")</f>
        <v/>
      </c>
      <c r="O772" s="7"/>
      <c r="P772" s="8"/>
    </row>
    <row r="773" ht="35" hidden="1" customHeight="1" spans="1:16">
      <c r="A773" s="7">
        <v>771</v>
      </c>
      <c r="B773" s="7">
        <v>2024</v>
      </c>
      <c r="C773" s="3" t="s">
        <v>16</v>
      </c>
      <c r="D773" s="3" t="s">
        <v>46</v>
      </c>
      <c r="E773" s="3" t="s">
        <v>482</v>
      </c>
      <c r="F773" s="7">
        <v>202434310126</v>
      </c>
      <c r="G773" s="3" t="s">
        <v>19</v>
      </c>
      <c r="H773" s="7">
        <v>0</v>
      </c>
      <c r="I773" s="7">
        <v>0</v>
      </c>
      <c r="J773" s="7">
        <v>0</v>
      </c>
      <c r="K773" s="7">
        <v>495</v>
      </c>
      <c r="L773" s="7">
        <v>0</v>
      </c>
      <c r="M773" s="7" t="str">
        <f>IF(COUNTIF(体测成绩!$A$2:$A$530,$F773&amp;"")=0,"",IF(VLOOKUP($F773&amp;"",体测成绩!$A$2:$B$530,2,FALSE)="免测",80,VLOOKUP($F773&amp;"",体测成绩!$A$2:$B$530,2,FALSE)))</f>
        <v/>
      </c>
      <c r="N773" s="7" t="str">
        <f>IF(OR(IFERROR(VALUE(M773)&lt;80,FALSE),COUNTIF(缓考名单!$A$2:$A$49,$F773&amp;"")&gt;0,COUNTIF(缓考名单!$B$2:$B$49,#REF!)&gt;0,IFERROR(VLOOKUP($F773&amp;"",学年成绩!$A$2:$B$462,2,FALSE)&lt;&gt;"100%",FALSE)),"是","")</f>
        <v/>
      </c>
      <c r="O773" s="7"/>
      <c r="P773" s="8"/>
    </row>
    <row r="774" ht="35" hidden="1" customHeight="1" spans="1:16">
      <c r="A774" s="7">
        <v>772</v>
      </c>
      <c r="B774" s="7">
        <v>2024</v>
      </c>
      <c r="C774" s="3" t="s">
        <v>16</v>
      </c>
      <c r="D774" s="3" t="s">
        <v>46</v>
      </c>
      <c r="E774" s="3" t="s">
        <v>482</v>
      </c>
      <c r="F774" s="7">
        <v>202434310127</v>
      </c>
      <c r="G774" s="3" t="s">
        <v>20</v>
      </c>
      <c r="H774" s="7">
        <v>0</v>
      </c>
      <c r="I774" s="7">
        <v>0</v>
      </c>
      <c r="J774" s="7">
        <v>0</v>
      </c>
      <c r="K774" s="7">
        <v>495</v>
      </c>
      <c r="L774" s="7">
        <v>0</v>
      </c>
      <c r="M774" s="7" t="str">
        <f>IF(COUNTIF(体测成绩!$A$2:$A$530,$F774&amp;"")=0,"",IF(VLOOKUP($F774&amp;"",体测成绩!$A$2:$B$530,2,FALSE)="免测",80,VLOOKUP($F774&amp;"",体测成绩!$A$2:$B$530,2,FALSE)))</f>
        <v/>
      </c>
      <c r="N774" s="7" t="str">
        <f>IF(OR(IFERROR(VALUE(M774)&lt;80,FALSE),COUNTIF(缓考名单!$A$2:$A$49,$F774&amp;"")&gt;0,COUNTIF(缓考名单!$B$2:$B$49,#REF!)&gt;0,IFERROR(VLOOKUP($F774&amp;"",学年成绩!$A$2:$B$462,2,FALSE)&lt;&gt;"100%",FALSE)),"是","")</f>
        <v/>
      </c>
      <c r="O774" s="7"/>
      <c r="P774" s="8"/>
    </row>
    <row r="775" ht="35" hidden="1" customHeight="1" spans="1:16">
      <c r="A775" s="7">
        <v>773</v>
      </c>
      <c r="B775" s="7">
        <v>2024</v>
      </c>
      <c r="C775" s="3" t="s">
        <v>16</v>
      </c>
      <c r="D775" s="3" t="s">
        <v>46</v>
      </c>
      <c r="E775" s="3" t="s">
        <v>482</v>
      </c>
      <c r="F775" s="7">
        <v>202434310105</v>
      </c>
      <c r="G775" s="3" t="s">
        <v>19</v>
      </c>
      <c r="H775" s="7">
        <v>0</v>
      </c>
      <c r="I775" s="7">
        <v>0</v>
      </c>
      <c r="J775" s="7">
        <v>0</v>
      </c>
      <c r="K775" s="7">
        <v>495</v>
      </c>
      <c r="L775" s="7">
        <v>0</v>
      </c>
      <c r="M775" s="7" t="str">
        <f>IF(COUNTIF(体测成绩!$A$2:$A$530,$F775&amp;"")=0,"",IF(VLOOKUP($F775&amp;"",体测成绩!$A$2:$B$530,2,FALSE)="免测",80,VLOOKUP($F775&amp;"",体测成绩!$A$2:$B$530,2,FALSE)))</f>
        <v/>
      </c>
      <c r="N775" s="7" t="str">
        <f>IF(OR(IFERROR(VALUE(M775)&lt;80,FALSE),COUNTIF(缓考名单!$A$2:$A$49,$F775&amp;"")&gt;0,COUNTIF(缓考名单!$B$2:$B$49,#REF!)&gt;0,IFERROR(VLOOKUP($F775&amp;"",学年成绩!$A$2:$B$462,2,FALSE)&lt;&gt;"100%",FALSE)),"是","")</f>
        <v/>
      </c>
      <c r="O775" s="7"/>
      <c r="P775" s="8"/>
    </row>
    <row r="776" ht="35" hidden="1" customHeight="1" spans="1:16">
      <c r="A776" s="7">
        <v>774</v>
      </c>
      <c r="B776" s="7">
        <v>2024</v>
      </c>
      <c r="C776" s="3" t="s">
        <v>16</v>
      </c>
      <c r="D776" s="3" t="s">
        <v>46</v>
      </c>
      <c r="E776" s="3" t="s">
        <v>482</v>
      </c>
      <c r="F776" s="7">
        <v>202434310109</v>
      </c>
      <c r="G776" s="3" t="s">
        <v>19</v>
      </c>
      <c r="H776" s="7">
        <v>0</v>
      </c>
      <c r="I776" s="7">
        <v>0</v>
      </c>
      <c r="J776" s="7">
        <v>0</v>
      </c>
      <c r="K776" s="7">
        <v>495</v>
      </c>
      <c r="L776" s="7">
        <v>0</v>
      </c>
      <c r="M776" s="7" t="str">
        <f>IF(COUNTIF(体测成绩!$A$2:$A$530,$F776&amp;"")=0,"",IF(VLOOKUP($F776&amp;"",体测成绩!$A$2:$B$530,2,FALSE)="免测",80,VLOOKUP($F776&amp;"",体测成绩!$A$2:$B$530,2,FALSE)))</f>
        <v/>
      </c>
      <c r="N776" s="7" t="str">
        <f>IF(OR(IFERROR(VALUE(M776)&lt;80,FALSE),COUNTIF(缓考名单!$A$2:$A$49,$F776&amp;"")&gt;0,COUNTIF(缓考名单!$B$2:$B$49,#REF!)&gt;0,IFERROR(VLOOKUP($F776&amp;"",学年成绩!$A$2:$B$462,2,FALSE)&lt;&gt;"100%",FALSE)),"是","")</f>
        <v/>
      </c>
      <c r="O776" s="7"/>
      <c r="P776" s="8"/>
    </row>
    <row r="777" ht="35" hidden="1" customHeight="1" spans="1:16">
      <c r="A777" s="7">
        <v>775</v>
      </c>
      <c r="B777" s="7">
        <v>2024</v>
      </c>
      <c r="C777" s="3" t="s">
        <v>16</v>
      </c>
      <c r="D777" s="3" t="s">
        <v>46</v>
      </c>
      <c r="E777" s="3" t="s">
        <v>482</v>
      </c>
      <c r="F777" s="7">
        <v>202428110401</v>
      </c>
      <c r="G777" s="3" t="s">
        <v>19</v>
      </c>
      <c r="H777" s="7">
        <v>0</v>
      </c>
      <c r="I777" s="7">
        <v>0</v>
      </c>
      <c r="J777" s="7">
        <v>0</v>
      </c>
      <c r="K777" s="7">
        <v>495</v>
      </c>
      <c r="L777" s="7">
        <v>0</v>
      </c>
      <c r="M777" s="7" t="str">
        <f>IF(COUNTIF(体测成绩!$A$2:$A$530,$F777&amp;"")=0,"",IF(VLOOKUP($F777&amp;"",体测成绩!$A$2:$B$530,2,FALSE)="免测",80,VLOOKUP($F777&amp;"",体测成绩!$A$2:$B$530,2,FALSE)))</f>
        <v/>
      </c>
      <c r="N777" s="7" t="str">
        <f>IF(OR(IFERROR(VALUE(M777)&lt;80,FALSE),COUNTIF(缓考名单!$A$2:$A$49,$F777&amp;"")&gt;0,COUNTIF(缓考名单!$B$2:$B$49,#REF!)&gt;0,IFERROR(VLOOKUP($F777&amp;"",学年成绩!$A$2:$B$462,2,FALSE)&lt;&gt;"100%",FALSE)),"是","")</f>
        <v/>
      </c>
      <c r="O777" s="7"/>
      <c r="P777" s="8"/>
    </row>
    <row r="778" ht="35" hidden="1" customHeight="1" spans="1:16">
      <c r="A778" s="7">
        <v>776</v>
      </c>
      <c r="B778" s="7">
        <v>2024</v>
      </c>
      <c r="C778" s="3" t="s">
        <v>16</v>
      </c>
      <c r="D778" s="3" t="s">
        <v>46</v>
      </c>
      <c r="E778" s="3" t="s">
        <v>482</v>
      </c>
      <c r="F778" s="7">
        <v>202434310117</v>
      </c>
      <c r="G778" s="3" t="s">
        <v>19</v>
      </c>
      <c r="H778" s="7">
        <v>0</v>
      </c>
      <c r="I778" s="7">
        <v>0</v>
      </c>
      <c r="J778" s="7">
        <v>0</v>
      </c>
      <c r="K778" s="7">
        <v>495</v>
      </c>
      <c r="L778" s="7">
        <v>0</v>
      </c>
      <c r="M778" s="7" t="str">
        <f>IF(COUNTIF(体测成绩!$A$2:$A$530,$F778&amp;"")=0,"",IF(VLOOKUP($F778&amp;"",体测成绩!$A$2:$B$530,2,FALSE)="免测",80,VLOOKUP($F778&amp;"",体测成绩!$A$2:$B$530,2,FALSE)))</f>
        <v/>
      </c>
      <c r="N778" s="7" t="str">
        <f>IF(OR(IFERROR(VALUE(M778)&lt;80,FALSE),COUNTIF(缓考名单!$A$2:$A$49,$F778&amp;"")&gt;0,COUNTIF(缓考名单!$B$2:$B$49,#REF!)&gt;0,IFERROR(VLOOKUP($F778&amp;"",学年成绩!$A$2:$B$462,2,FALSE)&lt;&gt;"100%",FALSE)),"是","")</f>
        <v/>
      </c>
      <c r="O778" s="7"/>
      <c r="P778" s="8"/>
    </row>
    <row r="779" ht="35" hidden="1" customHeight="1" spans="1:16">
      <c r="A779" s="7">
        <v>777</v>
      </c>
      <c r="B779" s="7">
        <v>2024</v>
      </c>
      <c r="C779" s="3" t="s">
        <v>16</v>
      </c>
      <c r="D779" s="3" t="s">
        <v>46</v>
      </c>
      <c r="E779" s="3" t="s">
        <v>482</v>
      </c>
      <c r="F779" s="7">
        <v>202434310118</v>
      </c>
      <c r="G779" s="3" t="s">
        <v>19</v>
      </c>
      <c r="H779" s="7">
        <v>0</v>
      </c>
      <c r="I779" s="7">
        <v>0</v>
      </c>
      <c r="J779" s="7">
        <v>0</v>
      </c>
      <c r="K779" s="7">
        <v>495</v>
      </c>
      <c r="L779" s="7">
        <v>0</v>
      </c>
      <c r="M779" s="7" t="str">
        <f>IF(COUNTIF(体测成绩!$A$2:$A$530,$F779&amp;"")=0,"",IF(VLOOKUP($F779&amp;"",体测成绩!$A$2:$B$530,2,FALSE)="免测",80,VLOOKUP($F779&amp;"",体测成绩!$A$2:$B$530,2,FALSE)))</f>
        <v/>
      </c>
      <c r="N779" s="7" t="str">
        <f>IF(OR(IFERROR(VALUE(M779)&lt;80,FALSE),COUNTIF(缓考名单!$A$2:$A$49,$F779&amp;"")&gt;0,COUNTIF(缓考名单!$B$2:$B$49,#REF!)&gt;0,IFERROR(VLOOKUP($F779&amp;"",学年成绩!$A$2:$B$462,2,FALSE)&lt;&gt;"100%",FALSE)),"是","")</f>
        <v/>
      </c>
      <c r="O779" s="7"/>
      <c r="P779" s="8"/>
    </row>
    <row r="780" ht="35" hidden="1" customHeight="1" spans="1:16">
      <c r="A780" s="7">
        <v>778</v>
      </c>
      <c r="B780" s="7">
        <v>2024</v>
      </c>
      <c r="C780" s="3" t="s">
        <v>16</v>
      </c>
      <c r="D780" s="3" t="s">
        <v>46</v>
      </c>
      <c r="E780" s="3" t="s">
        <v>482</v>
      </c>
      <c r="F780" s="7">
        <v>202421210105</v>
      </c>
      <c r="G780" s="3" t="s">
        <v>20</v>
      </c>
      <c r="H780" s="7">
        <v>0</v>
      </c>
      <c r="I780" s="7">
        <v>0</v>
      </c>
      <c r="J780" s="7">
        <v>0</v>
      </c>
      <c r="K780" s="7">
        <v>495</v>
      </c>
      <c r="L780" s="7">
        <v>0</v>
      </c>
      <c r="M780" s="7" t="str">
        <f>IF(COUNTIF(体测成绩!$A$2:$A$530,$F780&amp;"")=0,"",IF(VLOOKUP($F780&amp;"",体测成绩!$A$2:$B$530,2,FALSE)="免测",80,VLOOKUP($F780&amp;"",体测成绩!$A$2:$B$530,2,FALSE)))</f>
        <v/>
      </c>
      <c r="N780" s="7" t="str">
        <f>IF(OR(IFERROR(VALUE(M780)&lt;80,FALSE),COUNTIF(缓考名单!$A$2:$A$49,$F780&amp;"")&gt;0,COUNTIF(缓考名单!$B$2:$B$49,#REF!)&gt;0,IFERROR(VLOOKUP($F780&amp;"",学年成绩!$A$2:$B$462,2,FALSE)&lt;&gt;"100%",FALSE)),"是","")</f>
        <v/>
      </c>
      <c r="O780" s="7"/>
      <c r="P780" s="8"/>
    </row>
    <row r="781" ht="35" hidden="1" customHeight="1" spans="1:16">
      <c r="A781" s="7">
        <v>779</v>
      </c>
      <c r="B781" s="7">
        <v>2024</v>
      </c>
      <c r="C781" s="3" t="s">
        <v>16</v>
      </c>
      <c r="D781" s="3" t="s">
        <v>46</v>
      </c>
      <c r="E781" s="3" t="s">
        <v>483</v>
      </c>
      <c r="F781" s="7">
        <v>202434310226</v>
      </c>
      <c r="G781" s="3" t="s">
        <v>20</v>
      </c>
      <c r="H781" s="7">
        <v>0</v>
      </c>
      <c r="I781" s="7">
        <v>0</v>
      </c>
      <c r="J781" s="7">
        <v>21</v>
      </c>
      <c r="K781" s="7">
        <v>263</v>
      </c>
      <c r="L781" s="7">
        <v>0</v>
      </c>
      <c r="M781" s="7" t="str">
        <f>IF(COUNTIF(体测成绩!$A$2:$A$530,$F781&amp;"")=0,"",IF(VLOOKUP($F781&amp;"",体测成绩!$A$2:$B$530,2,FALSE)="免测",80,VLOOKUP($F781&amp;"",体测成绩!$A$2:$B$530,2,FALSE)))</f>
        <v/>
      </c>
      <c r="N781" s="7" t="str">
        <f>IF(OR(IFERROR(VALUE(M781)&lt;80,FALSE),COUNTIF(缓考名单!$A$2:$A$49,$F781&amp;"")&gt;0,COUNTIF(缓考名单!$B$2:$B$49,#REF!)&gt;0,IFERROR(VLOOKUP($F781&amp;"",学年成绩!$A$2:$B$462,2,FALSE)&lt;&gt;"100%",FALSE)),"是","")</f>
        <v/>
      </c>
      <c r="O781" s="7"/>
      <c r="P781" s="8"/>
    </row>
    <row r="782" ht="35" hidden="1" customHeight="1" spans="1:16">
      <c r="A782" s="7">
        <v>780</v>
      </c>
      <c r="B782" s="7">
        <v>2024</v>
      </c>
      <c r="C782" s="3" t="s">
        <v>16</v>
      </c>
      <c r="D782" s="3" t="s">
        <v>46</v>
      </c>
      <c r="E782" s="3" t="s">
        <v>483</v>
      </c>
      <c r="F782" s="7">
        <v>202434310222</v>
      </c>
      <c r="G782" s="3" t="s">
        <v>19</v>
      </c>
      <c r="H782" s="7">
        <v>0</v>
      </c>
      <c r="I782" s="7">
        <v>0</v>
      </c>
      <c r="J782" s="7">
        <v>21</v>
      </c>
      <c r="K782" s="7">
        <v>263</v>
      </c>
      <c r="L782" s="7">
        <v>0</v>
      </c>
      <c r="M782" s="7" t="str">
        <f>IF(COUNTIF(体测成绩!$A$2:$A$530,$F782&amp;"")=0,"",IF(VLOOKUP($F782&amp;"",体测成绩!$A$2:$B$530,2,FALSE)="免测",80,VLOOKUP($F782&amp;"",体测成绩!$A$2:$B$530,2,FALSE)))</f>
        <v/>
      </c>
      <c r="N782" s="7" t="str">
        <f>IF(OR(IFERROR(VALUE(M782)&lt;80,FALSE),COUNTIF(缓考名单!$A$2:$A$49,$F782&amp;"")&gt;0,COUNTIF(缓考名单!$B$2:$B$49,#REF!)&gt;0,IFERROR(VLOOKUP($F782&amp;"",学年成绩!$A$2:$B$462,2,FALSE)&lt;&gt;"100%",FALSE)),"是","")</f>
        <v/>
      </c>
      <c r="O782" s="7"/>
      <c r="P782" s="8"/>
    </row>
    <row r="783" ht="35" hidden="1" customHeight="1" spans="1:16">
      <c r="A783" s="7">
        <v>781</v>
      </c>
      <c r="B783" s="7">
        <v>2024</v>
      </c>
      <c r="C783" s="3" t="s">
        <v>16</v>
      </c>
      <c r="D783" s="3" t="s">
        <v>46</v>
      </c>
      <c r="E783" s="3" t="s">
        <v>483</v>
      </c>
      <c r="F783" s="7">
        <v>202434310230</v>
      </c>
      <c r="G783" s="3" t="s">
        <v>20</v>
      </c>
      <c r="H783" s="7">
        <v>0</v>
      </c>
      <c r="I783" s="7">
        <v>0</v>
      </c>
      <c r="J783" s="7">
        <v>24.1</v>
      </c>
      <c r="K783" s="7">
        <v>180</v>
      </c>
      <c r="L783" s="7">
        <v>0</v>
      </c>
      <c r="M783" s="7" t="str">
        <f>IF(COUNTIF(体测成绩!$A$2:$A$530,$F783&amp;"")=0,"",IF(VLOOKUP($F783&amp;"",体测成绩!$A$2:$B$530,2,FALSE)="免测",80,VLOOKUP($F783&amp;"",体测成绩!$A$2:$B$530,2,FALSE)))</f>
        <v/>
      </c>
      <c r="N783" s="7" t="str">
        <f>IF(OR(IFERROR(VALUE(M783)&lt;80,FALSE),COUNTIF(缓考名单!$A$2:$A$49,$F783&amp;"")&gt;0,COUNTIF(缓考名单!$B$2:$B$49,#REF!)&gt;0,IFERROR(VLOOKUP($F783&amp;"",学年成绩!$A$2:$B$462,2,FALSE)&lt;&gt;"100%",FALSE)),"是","")</f>
        <v/>
      </c>
      <c r="O783" s="7"/>
      <c r="P783" s="8"/>
    </row>
    <row r="784" ht="35" hidden="1" customHeight="1" spans="1:16">
      <c r="A784" s="7">
        <v>782</v>
      </c>
      <c r="B784" s="7">
        <v>2024</v>
      </c>
      <c r="C784" s="3" t="s">
        <v>16</v>
      </c>
      <c r="D784" s="3" t="s">
        <v>46</v>
      </c>
      <c r="E784" s="3" t="s">
        <v>483</v>
      </c>
      <c r="F784" s="7">
        <v>202434310231</v>
      </c>
      <c r="G784" s="3" t="s">
        <v>19</v>
      </c>
      <c r="H784" s="7">
        <v>0</v>
      </c>
      <c r="I784" s="7">
        <v>0</v>
      </c>
      <c r="J784" s="7">
        <v>21</v>
      </c>
      <c r="K784" s="7">
        <v>263</v>
      </c>
      <c r="L784" s="7">
        <v>0</v>
      </c>
      <c r="M784" s="7" t="str">
        <f>IF(COUNTIF(体测成绩!$A$2:$A$530,$F784&amp;"")=0,"",IF(VLOOKUP($F784&amp;"",体测成绩!$A$2:$B$530,2,FALSE)="免测",80,VLOOKUP($F784&amp;"",体测成绩!$A$2:$B$530,2,FALSE)))</f>
        <v/>
      </c>
      <c r="N784" s="7" t="str">
        <f>IF(OR(IFERROR(VALUE(M784)&lt;80,FALSE),COUNTIF(缓考名单!$A$2:$A$49,$F784&amp;"")&gt;0,COUNTIF(缓考名单!$B$2:$B$49,#REF!)&gt;0,IFERROR(VLOOKUP($F784&amp;"",学年成绩!$A$2:$B$462,2,FALSE)&lt;&gt;"100%",FALSE)),"是","")</f>
        <v/>
      </c>
      <c r="O784" s="7"/>
      <c r="P784" s="8"/>
    </row>
    <row r="785" ht="35" hidden="1" customHeight="1" spans="1:16">
      <c r="A785" s="7">
        <v>783</v>
      </c>
      <c r="B785" s="7">
        <v>2024</v>
      </c>
      <c r="C785" s="3" t="s">
        <v>16</v>
      </c>
      <c r="D785" s="3" t="s">
        <v>46</v>
      </c>
      <c r="E785" s="3" t="s">
        <v>483</v>
      </c>
      <c r="F785" s="7">
        <v>202434310232</v>
      </c>
      <c r="G785" s="3" t="s">
        <v>19</v>
      </c>
      <c r="H785" s="7">
        <v>0</v>
      </c>
      <c r="I785" s="7">
        <v>0</v>
      </c>
      <c r="J785" s="7">
        <v>38.7</v>
      </c>
      <c r="K785" s="7">
        <v>25</v>
      </c>
      <c r="L785" s="7">
        <v>0</v>
      </c>
      <c r="M785" s="7" t="str">
        <f>IF(COUNTIF(体测成绩!$A$2:$A$530,$F785&amp;"")=0,"",IF(VLOOKUP($F785&amp;"",体测成绩!$A$2:$B$530,2,FALSE)="免测",80,VLOOKUP($F785&amp;"",体测成绩!$A$2:$B$530,2,FALSE)))</f>
        <v/>
      </c>
      <c r="N785" s="7" t="str">
        <f>IF(OR(IFERROR(VALUE(M785)&lt;80,FALSE),COUNTIF(缓考名单!$A$2:$A$49,$F785&amp;"")&gt;0,COUNTIF(缓考名单!$B$2:$B$49,#REF!)&gt;0,IFERROR(VLOOKUP($F785&amp;"",学年成绩!$A$2:$B$462,2,FALSE)&lt;&gt;"100%",FALSE)),"是","")</f>
        <v/>
      </c>
      <c r="O785" s="7"/>
      <c r="P785" s="8"/>
    </row>
    <row r="786" ht="35" hidden="1" customHeight="1" spans="1:16">
      <c r="A786" s="7">
        <v>784</v>
      </c>
      <c r="B786" s="7">
        <v>2024</v>
      </c>
      <c r="C786" s="3" t="s">
        <v>16</v>
      </c>
      <c r="D786" s="3" t="s">
        <v>46</v>
      </c>
      <c r="E786" s="3" t="s">
        <v>483</v>
      </c>
      <c r="F786" s="7">
        <v>202434310233</v>
      </c>
      <c r="G786" s="3" t="s">
        <v>19</v>
      </c>
      <c r="H786" s="7">
        <v>0</v>
      </c>
      <c r="I786" s="7">
        <v>0</v>
      </c>
      <c r="J786" s="7">
        <v>21</v>
      </c>
      <c r="K786" s="7">
        <v>263</v>
      </c>
      <c r="L786" s="7">
        <v>0</v>
      </c>
      <c r="M786" s="7" t="str">
        <f>IF(COUNTIF(体测成绩!$A$2:$A$530,$F786&amp;"")=0,"",IF(VLOOKUP($F786&amp;"",体测成绩!$A$2:$B$530,2,FALSE)="免测",80,VLOOKUP($F786&amp;"",体测成绩!$A$2:$B$530,2,FALSE)))</f>
        <v/>
      </c>
      <c r="N786" s="7" t="str">
        <f>IF(OR(IFERROR(VALUE(M786)&lt;80,FALSE),COUNTIF(缓考名单!$A$2:$A$49,$F786&amp;"")&gt;0,COUNTIF(缓考名单!$B$2:$B$49,#REF!)&gt;0,IFERROR(VLOOKUP($F786&amp;"",学年成绩!$A$2:$B$462,2,FALSE)&lt;&gt;"100%",FALSE)),"是","")</f>
        <v/>
      </c>
      <c r="O786" s="7"/>
      <c r="P786" s="8"/>
    </row>
    <row r="787" ht="35" hidden="1" customHeight="1" spans="1:16">
      <c r="A787" s="7">
        <v>785</v>
      </c>
      <c r="B787" s="7">
        <v>2024</v>
      </c>
      <c r="C787" s="3" t="s">
        <v>16</v>
      </c>
      <c r="D787" s="3" t="s">
        <v>46</v>
      </c>
      <c r="E787" s="3" t="s">
        <v>483</v>
      </c>
      <c r="F787" s="7">
        <v>202434310229</v>
      </c>
      <c r="G787" s="3" t="s">
        <v>19</v>
      </c>
      <c r="H787" s="7">
        <v>0</v>
      </c>
      <c r="I787" s="7">
        <v>0</v>
      </c>
      <c r="J787" s="7">
        <v>22.92</v>
      </c>
      <c r="K787" s="7">
        <v>214</v>
      </c>
      <c r="L787" s="7">
        <v>0</v>
      </c>
      <c r="M787" s="7" t="str">
        <f>IF(COUNTIF(体测成绩!$A$2:$A$530,$F787&amp;"")=0,"",IF(VLOOKUP($F787&amp;"",体测成绩!$A$2:$B$530,2,FALSE)="免测",80,VLOOKUP($F787&amp;"",体测成绩!$A$2:$B$530,2,FALSE)))</f>
        <v/>
      </c>
      <c r="N787" s="7" t="str">
        <f>IF(OR(IFERROR(VALUE(M787)&lt;80,FALSE),COUNTIF(缓考名单!$A$2:$A$49,$F787&amp;"")&gt;0,COUNTIF(缓考名单!$B$2:$B$49,#REF!)&gt;0,IFERROR(VLOOKUP($F787&amp;"",学年成绩!$A$2:$B$462,2,FALSE)&lt;&gt;"100%",FALSE)),"是","")</f>
        <v/>
      </c>
      <c r="O787" s="7"/>
      <c r="P787" s="8"/>
    </row>
    <row r="788" ht="35" hidden="1" customHeight="1" spans="1:16">
      <c r="A788" s="7">
        <v>786</v>
      </c>
      <c r="B788" s="7">
        <v>2024</v>
      </c>
      <c r="C788" s="3" t="s">
        <v>16</v>
      </c>
      <c r="D788" s="3" t="s">
        <v>46</v>
      </c>
      <c r="E788" s="3" t="s">
        <v>483</v>
      </c>
      <c r="F788" s="7">
        <v>202434310228</v>
      </c>
      <c r="G788" s="3" t="s">
        <v>19</v>
      </c>
      <c r="H788" s="7">
        <v>0</v>
      </c>
      <c r="I788" s="7">
        <v>0</v>
      </c>
      <c r="J788" s="7">
        <v>21.9</v>
      </c>
      <c r="K788" s="7">
        <v>243</v>
      </c>
      <c r="L788" s="7">
        <v>0</v>
      </c>
      <c r="M788" s="7" t="str">
        <f>IF(COUNTIF(体测成绩!$A$2:$A$530,$F788&amp;"")=0,"",IF(VLOOKUP($F788&amp;"",体测成绩!$A$2:$B$530,2,FALSE)="免测",80,VLOOKUP($F788&amp;"",体测成绩!$A$2:$B$530,2,FALSE)))</f>
        <v/>
      </c>
      <c r="N788" s="7" t="str">
        <f>IF(OR(IFERROR(VALUE(M788)&lt;80,FALSE),COUNTIF(缓考名单!$A$2:$A$49,$F788&amp;"")&gt;0,COUNTIF(缓考名单!$B$2:$B$49,#REF!)&gt;0,IFERROR(VLOOKUP($F788&amp;"",学年成绩!$A$2:$B$462,2,FALSE)&lt;&gt;"100%",FALSE)),"是","")</f>
        <v/>
      </c>
      <c r="O788" s="7"/>
      <c r="P788" s="8"/>
    </row>
    <row r="789" ht="35" hidden="1" customHeight="1" spans="1:16">
      <c r="A789" s="7">
        <v>787</v>
      </c>
      <c r="B789" s="7">
        <v>2024</v>
      </c>
      <c r="C789" s="3" t="s">
        <v>16</v>
      </c>
      <c r="D789" s="3" t="s">
        <v>46</v>
      </c>
      <c r="E789" s="3" t="s">
        <v>483</v>
      </c>
      <c r="F789" s="7">
        <v>202434310212</v>
      </c>
      <c r="G789" s="3" t="s">
        <v>19</v>
      </c>
      <c r="H789" s="7">
        <v>0</v>
      </c>
      <c r="I789" s="7">
        <v>0</v>
      </c>
      <c r="J789" s="7">
        <v>23.2</v>
      </c>
      <c r="K789" s="7">
        <v>201</v>
      </c>
      <c r="L789" s="7">
        <v>0</v>
      </c>
      <c r="M789" s="7" t="str">
        <f>IF(COUNTIF(体测成绩!$A$2:$A$530,$F789&amp;"")=0,"",IF(VLOOKUP($F789&amp;"",体测成绩!$A$2:$B$530,2,FALSE)="免测",80,VLOOKUP($F789&amp;"",体测成绩!$A$2:$B$530,2,FALSE)))</f>
        <v/>
      </c>
      <c r="N789" s="7" t="str">
        <f>IF(OR(IFERROR(VALUE(M789)&lt;80,FALSE),COUNTIF(缓考名单!$A$2:$A$49,$F789&amp;"")&gt;0,COUNTIF(缓考名单!$B$2:$B$49,#REF!)&gt;0,IFERROR(VLOOKUP($F789&amp;"",学年成绩!$A$2:$B$462,2,FALSE)&lt;&gt;"100%",FALSE)),"是","")</f>
        <v/>
      </c>
      <c r="O789" s="7"/>
      <c r="P789" s="8"/>
    </row>
    <row r="790" ht="35" hidden="1" customHeight="1" spans="1:16">
      <c r="A790" s="7">
        <v>788</v>
      </c>
      <c r="B790" s="7">
        <v>2024</v>
      </c>
      <c r="C790" s="3" t="s">
        <v>16</v>
      </c>
      <c r="D790" s="3" t="s">
        <v>46</v>
      </c>
      <c r="E790" s="3" t="s">
        <v>483</v>
      </c>
      <c r="F790" s="7">
        <v>202434310209</v>
      </c>
      <c r="G790" s="3" t="s">
        <v>19</v>
      </c>
      <c r="H790" s="7">
        <v>0</v>
      </c>
      <c r="I790" s="7">
        <v>0</v>
      </c>
      <c r="J790" s="7">
        <v>21</v>
      </c>
      <c r="K790" s="7">
        <v>263</v>
      </c>
      <c r="L790" s="7">
        <v>0</v>
      </c>
      <c r="M790" s="7" t="str">
        <f>IF(COUNTIF(体测成绩!$A$2:$A$530,$F790&amp;"")=0,"",IF(VLOOKUP($F790&amp;"",体测成绩!$A$2:$B$530,2,FALSE)="免测",80,VLOOKUP($F790&amp;"",体测成绩!$A$2:$B$530,2,FALSE)))</f>
        <v/>
      </c>
      <c r="N790" s="7" t="str">
        <f>IF(OR(IFERROR(VALUE(M790)&lt;80,FALSE),COUNTIF(缓考名单!$A$2:$A$49,$F790&amp;"")&gt;0,COUNTIF(缓考名单!$B$2:$B$49,#REF!)&gt;0,IFERROR(VLOOKUP($F790&amp;"",学年成绩!$A$2:$B$462,2,FALSE)&lt;&gt;"100%",FALSE)),"是","")</f>
        <v/>
      </c>
      <c r="O790" s="7"/>
      <c r="P790" s="8"/>
    </row>
    <row r="791" ht="35" hidden="1" customHeight="1" spans="1:16">
      <c r="A791" s="7">
        <v>789</v>
      </c>
      <c r="B791" s="7">
        <v>2024</v>
      </c>
      <c r="C791" s="3" t="s">
        <v>16</v>
      </c>
      <c r="D791" s="3" t="s">
        <v>46</v>
      </c>
      <c r="E791" s="3" t="s">
        <v>483</v>
      </c>
      <c r="F791" s="7">
        <v>202434310210</v>
      </c>
      <c r="G791" s="3" t="s">
        <v>19</v>
      </c>
      <c r="H791" s="7">
        <v>0</v>
      </c>
      <c r="I791" s="7">
        <v>0</v>
      </c>
      <c r="J791" s="7">
        <v>23</v>
      </c>
      <c r="K791" s="7">
        <v>206</v>
      </c>
      <c r="L791" s="7">
        <v>0</v>
      </c>
      <c r="M791" s="7" t="str">
        <f>IF(COUNTIF(体测成绩!$A$2:$A$530,$F791&amp;"")=0,"",IF(VLOOKUP($F791&amp;"",体测成绩!$A$2:$B$530,2,FALSE)="免测",80,VLOOKUP($F791&amp;"",体测成绩!$A$2:$B$530,2,FALSE)))</f>
        <v/>
      </c>
      <c r="N791" s="7" t="str">
        <f>IF(OR(IFERROR(VALUE(M791)&lt;80,FALSE),COUNTIF(缓考名单!$A$2:$A$49,$F791&amp;"")&gt;0,COUNTIF(缓考名单!$B$2:$B$49,#REF!)&gt;0,IFERROR(VLOOKUP($F791&amp;"",学年成绩!$A$2:$B$462,2,FALSE)&lt;&gt;"100%",FALSE)),"是","")</f>
        <v/>
      </c>
      <c r="O791" s="7"/>
      <c r="P791" s="8"/>
    </row>
    <row r="792" ht="35" hidden="1" customHeight="1" spans="1:16">
      <c r="A792" s="7">
        <v>790</v>
      </c>
      <c r="B792" s="7">
        <v>2024</v>
      </c>
      <c r="C792" s="3" t="s">
        <v>16</v>
      </c>
      <c r="D792" s="3" t="s">
        <v>46</v>
      </c>
      <c r="E792" s="3" t="s">
        <v>483</v>
      </c>
      <c r="F792" s="7">
        <v>202434310211</v>
      </c>
      <c r="G792" s="3" t="s">
        <v>19</v>
      </c>
      <c r="H792" s="7">
        <v>0</v>
      </c>
      <c r="I792" s="7">
        <v>0</v>
      </c>
      <c r="J792" s="7">
        <v>21</v>
      </c>
      <c r="K792" s="7">
        <v>263</v>
      </c>
      <c r="L792" s="7">
        <v>0</v>
      </c>
      <c r="M792" s="7" t="str">
        <f>IF(COUNTIF(体测成绩!$A$2:$A$530,$F792&amp;"")=0,"",IF(VLOOKUP($F792&amp;"",体测成绩!$A$2:$B$530,2,FALSE)="免测",80,VLOOKUP($F792&amp;"",体测成绩!$A$2:$B$530,2,FALSE)))</f>
        <v/>
      </c>
      <c r="N792" s="7" t="str">
        <f>IF(OR(IFERROR(VALUE(M792)&lt;80,FALSE),COUNTIF(缓考名单!$A$2:$A$49,$F792&amp;"")&gt;0,COUNTIF(缓考名单!$B$2:$B$49,#REF!)&gt;0,IFERROR(VLOOKUP($F792&amp;"",学年成绩!$A$2:$B$462,2,FALSE)&lt;&gt;"100%",FALSE)),"是","")</f>
        <v/>
      </c>
      <c r="O792" s="7"/>
      <c r="P792" s="8"/>
    </row>
    <row r="793" ht="35" hidden="1" customHeight="1" spans="1:16">
      <c r="A793" s="7">
        <v>791</v>
      </c>
      <c r="B793" s="7">
        <v>2024</v>
      </c>
      <c r="C793" s="3" t="s">
        <v>16</v>
      </c>
      <c r="D793" s="3" t="s">
        <v>46</v>
      </c>
      <c r="E793" s="3" t="s">
        <v>483</v>
      </c>
      <c r="F793" s="7">
        <v>202434310216</v>
      </c>
      <c r="G793" s="3" t="s">
        <v>20</v>
      </c>
      <c r="H793" s="7">
        <v>0</v>
      </c>
      <c r="I793" s="7">
        <v>0</v>
      </c>
      <c r="J793" s="7">
        <v>21</v>
      </c>
      <c r="K793" s="7">
        <v>263</v>
      </c>
      <c r="L793" s="7">
        <v>0</v>
      </c>
      <c r="M793" s="7" t="str">
        <f>IF(COUNTIF(体测成绩!$A$2:$A$530,$F793&amp;"")=0,"",IF(VLOOKUP($F793&amp;"",体测成绩!$A$2:$B$530,2,FALSE)="免测",80,VLOOKUP($F793&amp;"",体测成绩!$A$2:$B$530,2,FALSE)))</f>
        <v/>
      </c>
      <c r="N793" s="7" t="str">
        <f>IF(OR(IFERROR(VALUE(M793)&lt;80,FALSE),COUNTIF(缓考名单!$A$2:$A$49,$F793&amp;"")&gt;0,COUNTIF(缓考名单!$B$2:$B$49,#REF!)&gt;0,IFERROR(VLOOKUP($F793&amp;"",学年成绩!$A$2:$B$462,2,FALSE)&lt;&gt;"100%",FALSE)),"是","")</f>
        <v/>
      </c>
      <c r="O793" s="7"/>
      <c r="P793" s="8"/>
    </row>
    <row r="794" ht="35" hidden="1" customHeight="1" spans="1:16">
      <c r="A794" s="7">
        <v>792</v>
      </c>
      <c r="B794" s="7">
        <v>2024</v>
      </c>
      <c r="C794" s="3" t="s">
        <v>16</v>
      </c>
      <c r="D794" s="3" t="s">
        <v>46</v>
      </c>
      <c r="E794" s="3" t="s">
        <v>483</v>
      </c>
      <c r="F794" s="7">
        <v>202434310214</v>
      </c>
      <c r="G794" s="3" t="s">
        <v>20</v>
      </c>
      <c r="H794" s="7">
        <v>0</v>
      </c>
      <c r="I794" s="7">
        <v>0</v>
      </c>
      <c r="J794" s="7">
        <v>31.9</v>
      </c>
      <c r="K794" s="7">
        <v>64</v>
      </c>
      <c r="L794" s="7">
        <v>0</v>
      </c>
      <c r="M794" s="7" t="str">
        <f>IF(COUNTIF(体测成绩!$A$2:$A$530,$F794&amp;"")=0,"",IF(VLOOKUP($F794&amp;"",体测成绩!$A$2:$B$530,2,FALSE)="免测",80,VLOOKUP($F794&amp;"",体测成绩!$A$2:$B$530,2,FALSE)))</f>
        <v/>
      </c>
      <c r="N794" s="7" t="str">
        <f>IF(OR(IFERROR(VALUE(M794)&lt;80,FALSE),COUNTIF(缓考名单!$A$2:$A$49,$F794&amp;"")&gt;0,COUNTIF(缓考名单!$B$2:$B$49,#REF!)&gt;0,IFERROR(VLOOKUP($F794&amp;"",学年成绩!$A$2:$B$462,2,FALSE)&lt;&gt;"100%",FALSE)),"是","")</f>
        <v/>
      </c>
      <c r="O794" s="7"/>
      <c r="P794" s="8"/>
    </row>
    <row r="795" ht="35" hidden="1" customHeight="1" spans="1:16">
      <c r="A795" s="7">
        <v>793</v>
      </c>
      <c r="B795" s="7">
        <v>2024</v>
      </c>
      <c r="C795" s="3" t="s">
        <v>16</v>
      </c>
      <c r="D795" s="3" t="s">
        <v>46</v>
      </c>
      <c r="E795" s="3" t="s">
        <v>483</v>
      </c>
      <c r="F795" s="7">
        <v>202434310215</v>
      </c>
      <c r="G795" s="3" t="s">
        <v>20</v>
      </c>
      <c r="H795" s="7">
        <v>0</v>
      </c>
      <c r="I795" s="7">
        <v>0</v>
      </c>
      <c r="J795" s="7">
        <v>23</v>
      </c>
      <c r="K795" s="7">
        <v>206</v>
      </c>
      <c r="L795" s="7">
        <v>0</v>
      </c>
      <c r="M795" s="7" t="str">
        <f>IF(COUNTIF(体测成绩!$A$2:$A$530,$F795&amp;"")=0,"",IF(VLOOKUP($F795&amp;"",体测成绩!$A$2:$B$530,2,FALSE)="免测",80,VLOOKUP($F795&amp;"",体测成绩!$A$2:$B$530,2,FALSE)))</f>
        <v/>
      </c>
      <c r="N795" s="7" t="str">
        <f>IF(OR(IFERROR(VALUE(M795)&lt;80,FALSE),COUNTIF(缓考名单!$A$2:$A$49,$F795&amp;"")&gt;0,COUNTIF(缓考名单!$B$2:$B$49,#REF!)&gt;0,IFERROR(VLOOKUP($F795&amp;"",学年成绩!$A$2:$B$462,2,FALSE)&lt;&gt;"100%",FALSE)),"是","")</f>
        <v/>
      </c>
      <c r="O795" s="7"/>
      <c r="P795" s="8"/>
    </row>
    <row r="796" ht="35" hidden="1" customHeight="1" spans="1:16">
      <c r="A796" s="7">
        <v>794</v>
      </c>
      <c r="B796" s="7">
        <v>2024</v>
      </c>
      <c r="C796" s="3" t="s">
        <v>16</v>
      </c>
      <c r="D796" s="3" t="s">
        <v>46</v>
      </c>
      <c r="E796" s="3" t="s">
        <v>483</v>
      </c>
      <c r="F796" s="7">
        <v>202434310208</v>
      </c>
      <c r="G796" s="3" t="s">
        <v>19</v>
      </c>
      <c r="H796" s="7">
        <v>0</v>
      </c>
      <c r="I796" s="7">
        <v>0</v>
      </c>
      <c r="J796" s="7">
        <v>21</v>
      </c>
      <c r="K796" s="7">
        <v>263</v>
      </c>
      <c r="L796" s="7">
        <v>0</v>
      </c>
      <c r="M796" s="7" t="str">
        <f>IF(COUNTIF(体测成绩!$A$2:$A$530,$F796&amp;"")=0,"",IF(VLOOKUP($F796&amp;"",体测成绩!$A$2:$B$530,2,FALSE)="免测",80,VLOOKUP($F796&amp;"",体测成绩!$A$2:$B$530,2,FALSE)))</f>
        <v/>
      </c>
      <c r="N796" s="7" t="str">
        <f>IF(OR(IFERROR(VALUE(M796)&lt;80,FALSE),COUNTIF(缓考名单!$A$2:$A$49,$F796&amp;"")&gt;0,COUNTIF(缓考名单!$B$2:$B$49,#REF!)&gt;0,IFERROR(VLOOKUP($F796&amp;"",学年成绩!$A$2:$B$462,2,FALSE)&lt;&gt;"100%",FALSE)),"是","")</f>
        <v/>
      </c>
      <c r="O796" s="7"/>
      <c r="P796" s="8"/>
    </row>
    <row r="797" ht="35" hidden="1" customHeight="1" spans="1:16">
      <c r="A797" s="7">
        <v>795</v>
      </c>
      <c r="B797" s="7">
        <v>2024</v>
      </c>
      <c r="C797" s="3" t="s">
        <v>16</v>
      </c>
      <c r="D797" s="3" t="s">
        <v>46</v>
      </c>
      <c r="E797" s="3" t="s">
        <v>483</v>
      </c>
      <c r="F797" s="7">
        <v>202128110105</v>
      </c>
      <c r="G797" s="3" t="s">
        <v>19</v>
      </c>
      <c r="H797" s="7">
        <v>0</v>
      </c>
      <c r="I797" s="7">
        <v>0</v>
      </c>
      <c r="J797" s="7">
        <v>38.9</v>
      </c>
      <c r="K797" s="7">
        <v>22</v>
      </c>
      <c r="L797" s="7">
        <v>0</v>
      </c>
      <c r="M797" s="7" t="str">
        <f>IF(COUNTIF(体测成绩!$A$2:$A$530,$F797&amp;"")=0,"",IF(VLOOKUP($F797&amp;"",体测成绩!$A$2:$B$530,2,FALSE)="免测",80,VLOOKUP($F797&amp;"",体测成绩!$A$2:$B$530,2,FALSE)))</f>
        <v/>
      </c>
      <c r="N797" s="7" t="str">
        <f>IF(OR(IFERROR(VALUE(M797)&lt;80,FALSE),COUNTIF(缓考名单!$A$2:$A$49,$F797&amp;"")&gt;0,COUNTIF(缓考名单!$B$2:$B$49,#REF!)&gt;0,IFERROR(VLOOKUP($F797&amp;"",学年成绩!$A$2:$B$462,2,FALSE)&lt;&gt;"100%",FALSE)),"是","")</f>
        <v/>
      </c>
      <c r="O797" s="7"/>
      <c r="P797" s="8"/>
    </row>
    <row r="798" ht="35" hidden="1" customHeight="1" spans="1:16">
      <c r="A798" s="7">
        <v>796</v>
      </c>
      <c r="B798" s="7">
        <v>2024</v>
      </c>
      <c r="C798" s="3" t="s">
        <v>16</v>
      </c>
      <c r="D798" s="3" t="s">
        <v>46</v>
      </c>
      <c r="E798" s="3" t="s">
        <v>483</v>
      </c>
      <c r="F798" s="7">
        <v>202428110218</v>
      </c>
      <c r="G798" s="3" t="s">
        <v>20</v>
      </c>
      <c r="H798" s="7">
        <v>0</v>
      </c>
      <c r="I798" s="7">
        <v>0</v>
      </c>
      <c r="J798" s="7">
        <v>40</v>
      </c>
      <c r="K798" s="7">
        <v>14</v>
      </c>
      <c r="L798" s="7">
        <v>0</v>
      </c>
      <c r="M798" s="7" t="str">
        <f>IF(COUNTIF(体测成绩!$A$2:$A$530,$F798&amp;"")=0,"",IF(VLOOKUP($F798&amp;"",体测成绩!$A$2:$B$530,2,FALSE)="免测",80,VLOOKUP($F798&amp;"",体测成绩!$A$2:$B$530,2,FALSE)))</f>
        <v/>
      </c>
      <c r="N798" s="7" t="str">
        <f>IF(OR(IFERROR(VALUE(M798)&lt;80,FALSE),COUNTIF(缓考名单!$A$2:$A$49,$F798&amp;"")&gt;0,COUNTIF(缓考名单!$B$2:$B$49,#REF!)&gt;0,IFERROR(VLOOKUP($F798&amp;"",学年成绩!$A$2:$B$462,2,FALSE)&lt;&gt;"100%",FALSE)),"是","")</f>
        <v/>
      </c>
      <c r="O798" s="7"/>
      <c r="P798" s="8"/>
    </row>
    <row r="799" ht="35" hidden="1" customHeight="1" spans="1:16">
      <c r="A799" s="7">
        <v>797</v>
      </c>
      <c r="B799" s="7">
        <v>2024</v>
      </c>
      <c r="C799" s="3" t="s">
        <v>16</v>
      </c>
      <c r="D799" s="3" t="s">
        <v>46</v>
      </c>
      <c r="E799" s="3" t="s">
        <v>483</v>
      </c>
      <c r="F799" s="7">
        <v>202434310227</v>
      </c>
      <c r="G799" s="3" t="s">
        <v>19</v>
      </c>
      <c r="H799" s="7">
        <v>0</v>
      </c>
      <c r="I799" s="7">
        <v>0</v>
      </c>
      <c r="J799" s="7">
        <v>21</v>
      </c>
      <c r="K799" s="7">
        <v>263</v>
      </c>
      <c r="L799" s="7">
        <v>0</v>
      </c>
      <c r="M799" s="7" t="str">
        <f>IF(COUNTIF(体测成绩!$A$2:$A$530,$F799&amp;"")=0,"",IF(VLOOKUP($F799&amp;"",体测成绩!$A$2:$B$530,2,FALSE)="免测",80,VLOOKUP($F799&amp;"",体测成绩!$A$2:$B$530,2,FALSE)))</f>
        <v/>
      </c>
      <c r="N799" s="7" t="str">
        <f>IF(OR(IFERROR(VALUE(M799)&lt;80,FALSE),COUNTIF(缓考名单!$A$2:$A$49,$F799&amp;"")&gt;0,COUNTIF(缓考名单!$B$2:$B$49,#REF!)&gt;0,IFERROR(VLOOKUP($F799&amp;"",学年成绩!$A$2:$B$462,2,FALSE)&lt;&gt;"100%",FALSE)),"是","")</f>
        <v/>
      </c>
      <c r="O799" s="7"/>
      <c r="P799" s="8"/>
    </row>
    <row r="800" ht="35" hidden="1" customHeight="1" spans="1:16">
      <c r="A800" s="7">
        <v>798</v>
      </c>
      <c r="B800" s="7">
        <v>2024</v>
      </c>
      <c r="C800" s="3" t="s">
        <v>16</v>
      </c>
      <c r="D800" s="3" t="s">
        <v>46</v>
      </c>
      <c r="E800" s="3" t="s">
        <v>483</v>
      </c>
      <c r="F800" s="7">
        <v>202434310223</v>
      </c>
      <c r="G800" s="3" t="s">
        <v>19</v>
      </c>
      <c r="H800" s="7">
        <v>0</v>
      </c>
      <c r="I800" s="7">
        <v>0</v>
      </c>
      <c r="J800" s="7">
        <v>21</v>
      </c>
      <c r="K800" s="7">
        <v>263</v>
      </c>
      <c r="L800" s="7">
        <v>0</v>
      </c>
      <c r="M800" s="7" t="str">
        <f>IF(COUNTIF(体测成绩!$A$2:$A$530,$F800&amp;"")=0,"",IF(VLOOKUP($F800&amp;"",体测成绩!$A$2:$B$530,2,FALSE)="免测",80,VLOOKUP($F800&amp;"",体测成绩!$A$2:$B$530,2,FALSE)))</f>
        <v/>
      </c>
      <c r="N800" s="7" t="str">
        <f>IF(OR(IFERROR(VALUE(M800)&lt;80,FALSE),COUNTIF(缓考名单!$A$2:$A$49,$F800&amp;"")&gt;0,COUNTIF(缓考名单!$B$2:$B$49,#REF!)&gt;0,IFERROR(VLOOKUP($F800&amp;"",学年成绩!$A$2:$B$462,2,FALSE)&lt;&gt;"100%",FALSE)),"是","")</f>
        <v/>
      </c>
      <c r="O800" s="7"/>
      <c r="P800" s="8"/>
    </row>
    <row r="801" ht="35" hidden="1" customHeight="1" spans="1:16">
      <c r="A801" s="7">
        <v>799</v>
      </c>
      <c r="B801" s="7">
        <v>2024</v>
      </c>
      <c r="C801" s="3" t="s">
        <v>16</v>
      </c>
      <c r="D801" s="3" t="s">
        <v>46</v>
      </c>
      <c r="E801" s="3" t="s">
        <v>483</v>
      </c>
      <c r="F801" s="7">
        <v>202434310213</v>
      </c>
      <c r="G801" s="3" t="s">
        <v>19</v>
      </c>
      <c r="H801" s="7">
        <v>0</v>
      </c>
      <c r="I801" s="7">
        <v>0</v>
      </c>
      <c r="J801" s="7">
        <v>25.25</v>
      </c>
      <c r="K801" s="7">
        <v>160</v>
      </c>
      <c r="L801" s="7">
        <v>0</v>
      </c>
      <c r="M801" s="7" t="str">
        <f>IF(COUNTIF(体测成绩!$A$2:$A$530,$F801&amp;"")=0,"",IF(VLOOKUP($F801&amp;"",体测成绩!$A$2:$B$530,2,FALSE)="免测",80,VLOOKUP($F801&amp;"",体测成绩!$A$2:$B$530,2,FALSE)))</f>
        <v/>
      </c>
      <c r="N801" s="7" t="str">
        <f>IF(OR(IFERROR(VALUE(M801)&lt;80,FALSE),COUNTIF(缓考名单!$A$2:$A$49,$F801&amp;"")&gt;0,COUNTIF(缓考名单!$B$2:$B$49,#REF!)&gt;0,IFERROR(VLOOKUP($F801&amp;"",学年成绩!$A$2:$B$462,2,FALSE)&lt;&gt;"100%",FALSE)),"是","")</f>
        <v/>
      </c>
      <c r="O801" s="7"/>
      <c r="P801" s="8"/>
    </row>
    <row r="802" ht="35" hidden="1" customHeight="1" spans="1:16">
      <c r="A802" s="7">
        <v>800</v>
      </c>
      <c r="B802" s="7">
        <v>2024</v>
      </c>
      <c r="C802" s="3" t="s">
        <v>16</v>
      </c>
      <c r="D802" s="3" t="s">
        <v>46</v>
      </c>
      <c r="E802" s="3" t="s">
        <v>483</v>
      </c>
      <c r="F802" s="7">
        <v>202434310218</v>
      </c>
      <c r="G802" s="3" t="s">
        <v>19</v>
      </c>
      <c r="H802" s="7">
        <v>0</v>
      </c>
      <c r="I802" s="7">
        <v>0</v>
      </c>
      <c r="J802" s="7">
        <v>22.3</v>
      </c>
      <c r="K802" s="7">
        <v>228</v>
      </c>
      <c r="L802" s="7">
        <v>0</v>
      </c>
      <c r="M802" s="7" t="str">
        <f>IF(COUNTIF(体测成绩!$A$2:$A$530,$F802&amp;"")=0,"",IF(VLOOKUP($F802&amp;"",体测成绩!$A$2:$B$530,2,FALSE)="免测",80,VLOOKUP($F802&amp;"",体测成绩!$A$2:$B$530,2,FALSE)))</f>
        <v/>
      </c>
      <c r="N802" s="7" t="str">
        <f>IF(OR(IFERROR(VALUE(M802)&lt;80,FALSE),COUNTIF(缓考名单!$A$2:$A$49,$F802&amp;"")&gt;0,COUNTIF(缓考名单!$B$2:$B$49,#REF!)&gt;0,IFERROR(VLOOKUP($F802&amp;"",学年成绩!$A$2:$B$462,2,FALSE)&lt;&gt;"100%",FALSE)),"是","")</f>
        <v/>
      </c>
      <c r="O802" s="7"/>
      <c r="P802" s="8"/>
    </row>
    <row r="803" ht="35" hidden="1" customHeight="1" spans="1:16">
      <c r="A803" s="7">
        <v>801</v>
      </c>
      <c r="B803" s="7">
        <v>2024</v>
      </c>
      <c r="C803" s="3" t="s">
        <v>16</v>
      </c>
      <c r="D803" s="3" t="s">
        <v>46</v>
      </c>
      <c r="E803" s="3" t="s">
        <v>483</v>
      </c>
      <c r="F803" s="7">
        <v>202434310219</v>
      </c>
      <c r="G803" s="3" t="s">
        <v>19</v>
      </c>
      <c r="H803" s="7">
        <v>0</v>
      </c>
      <c r="I803" s="7">
        <v>0</v>
      </c>
      <c r="J803" s="7">
        <v>21</v>
      </c>
      <c r="K803" s="7">
        <v>263</v>
      </c>
      <c r="L803" s="7">
        <v>0</v>
      </c>
      <c r="M803" s="7" t="str">
        <f>IF(COUNTIF(体测成绩!$A$2:$A$530,$F803&amp;"")=0,"",IF(VLOOKUP($F803&amp;"",体测成绩!$A$2:$B$530,2,FALSE)="免测",80,VLOOKUP($F803&amp;"",体测成绩!$A$2:$B$530,2,FALSE)))</f>
        <v/>
      </c>
      <c r="N803" s="7" t="str">
        <f>IF(OR(IFERROR(VALUE(M803)&lt;80,FALSE),COUNTIF(缓考名单!$A$2:$A$49,$F803&amp;"")&gt;0,COUNTIF(缓考名单!$B$2:$B$49,#REF!)&gt;0,IFERROR(VLOOKUP($F803&amp;"",学年成绩!$A$2:$B$462,2,FALSE)&lt;&gt;"100%",FALSE)),"是","")</f>
        <v/>
      </c>
      <c r="O803" s="7"/>
      <c r="P803" s="8"/>
    </row>
    <row r="804" ht="35" hidden="1" customHeight="1" spans="1:16">
      <c r="A804" s="7">
        <v>802</v>
      </c>
      <c r="B804" s="7">
        <v>2024</v>
      </c>
      <c r="C804" s="3" t="s">
        <v>16</v>
      </c>
      <c r="D804" s="3" t="s">
        <v>46</v>
      </c>
      <c r="E804" s="3" t="s">
        <v>483</v>
      </c>
      <c r="F804" s="7">
        <v>202434510318</v>
      </c>
      <c r="G804" s="3" t="s">
        <v>19</v>
      </c>
      <c r="H804" s="7">
        <v>0</v>
      </c>
      <c r="I804" s="7">
        <v>0</v>
      </c>
      <c r="J804" s="7">
        <v>41.6</v>
      </c>
      <c r="K804" s="7">
        <v>6</v>
      </c>
      <c r="L804" s="7">
        <v>0</v>
      </c>
      <c r="M804" s="7" t="str">
        <f>IF(COUNTIF(体测成绩!$A$2:$A$530,$F804&amp;"")=0,"",IF(VLOOKUP($F804&amp;"",体测成绩!$A$2:$B$530,2,FALSE)="免测",80,VLOOKUP($F804&amp;"",体测成绩!$A$2:$B$530,2,FALSE)))</f>
        <v/>
      </c>
      <c r="N804" s="7" t="str">
        <f>IF(OR(IFERROR(VALUE(M804)&lt;80,FALSE),COUNTIF(缓考名单!$A$2:$A$49,$F804&amp;"")&gt;0,COUNTIF(缓考名单!$B$2:$B$49,#REF!)&gt;0,IFERROR(VLOOKUP($F804&amp;"",学年成绩!$A$2:$B$462,2,FALSE)&lt;&gt;"100%",FALSE)),"是","")</f>
        <v/>
      </c>
      <c r="O804" s="7"/>
      <c r="P804" s="8"/>
    </row>
    <row r="805" ht="35" hidden="1" customHeight="1" spans="1:16">
      <c r="A805" s="7">
        <v>803</v>
      </c>
      <c r="B805" s="7">
        <v>2024</v>
      </c>
      <c r="C805" s="3" t="s">
        <v>16</v>
      </c>
      <c r="D805" s="3" t="s">
        <v>46</v>
      </c>
      <c r="E805" s="3" t="s">
        <v>483</v>
      </c>
      <c r="F805" s="7">
        <v>202434310202</v>
      </c>
      <c r="G805" s="3" t="s">
        <v>20</v>
      </c>
      <c r="H805" s="7">
        <v>0</v>
      </c>
      <c r="I805" s="7">
        <v>0</v>
      </c>
      <c r="J805" s="7">
        <v>37.1</v>
      </c>
      <c r="K805" s="7">
        <v>38</v>
      </c>
      <c r="L805" s="7">
        <v>0</v>
      </c>
      <c r="M805" s="7" t="str">
        <f>IF(COUNTIF(体测成绩!$A$2:$A$530,$F805&amp;"")=0,"",IF(VLOOKUP($F805&amp;"",体测成绩!$A$2:$B$530,2,FALSE)="免测",80,VLOOKUP($F805&amp;"",体测成绩!$A$2:$B$530,2,FALSE)))</f>
        <v/>
      </c>
      <c r="N805" s="7" t="str">
        <f>IF(OR(IFERROR(VALUE(M805)&lt;80,FALSE),COUNTIF(缓考名单!$A$2:$A$49,$F805&amp;"")&gt;0,COUNTIF(缓考名单!$B$2:$B$49,#REF!)&gt;0,IFERROR(VLOOKUP($F805&amp;"",学年成绩!$A$2:$B$462,2,FALSE)&lt;&gt;"100%",FALSE)),"是","")</f>
        <v/>
      </c>
      <c r="O805" s="7"/>
      <c r="P805" s="8"/>
    </row>
    <row r="806" ht="35" hidden="1" customHeight="1" spans="1:16">
      <c r="A806" s="7">
        <v>804</v>
      </c>
      <c r="B806" s="7">
        <v>2024</v>
      </c>
      <c r="C806" s="3" t="s">
        <v>16</v>
      </c>
      <c r="D806" s="3" t="s">
        <v>46</v>
      </c>
      <c r="E806" s="3" t="s">
        <v>483</v>
      </c>
      <c r="F806" s="7">
        <v>202434310201</v>
      </c>
      <c r="G806" s="3" t="s">
        <v>19</v>
      </c>
      <c r="H806" s="7">
        <v>0</v>
      </c>
      <c r="I806" s="7">
        <v>0</v>
      </c>
      <c r="J806" s="7">
        <v>21</v>
      </c>
      <c r="K806" s="7">
        <v>263</v>
      </c>
      <c r="L806" s="7">
        <v>0</v>
      </c>
      <c r="M806" s="7" t="str">
        <f>IF(COUNTIF(体测成绩!$A$2:$A$530,$F806&amp;"")=0,"",IF(VLOOKUP($F806&amp;"",体测成绩!$A$2:$B$530,2,FALSE)="免测",80,VLOOKUP($F806&amp;"",体测成绩!$A$2:$B$530,2,FALSE)))</f>
        <v/>
      </c>
      <c r="N806" s="7" t="str">
        <f>IF(OR(IFERROR(VALUE(M806)&lt;80,FALSE),COUNTIF(缓考名单!$A$2:$A$49,$F806&amp;"")&gt;0,COUNTIF(缓考名单!$B$2:$B$49,#REF!)&gt;0,IFERROR(VLOOKUP($F806&amp;"",学年成绩!$A$2:$B$462,2,FALSE)&lt;&gt;"100%",FALSE)),"是","")</f>
        <v/>
      </c>
      <c r="O806" s="7"/>
      <c r="P806" s="8"/>
    </row>
    <row r="807" ht="35" hidden="1" customHeight="1" spans="1:16">
      <c r="A807" s="7">
        <v>805</v>
      </c>
      <c r="B807" s="7">
        <v>2024</v>
      </c>
      <c r="C807" s="3" t="s">
        <v>16</v>
      </c>
      <c r="D807" s="3" t="s">
        <v>46</v>
      </c>
      <c r="E807" s="3" t="s">
        <v>483</v>
      </c>
      <c r="F807" s="7">
        <v>202434310225</v>
      </c>
      <c r="G807" s="3" t="s">
        <v>19</v>
      </c>
      <c r="H807" s="7">
        <v>0</v>
      </c>
      <c r="I807" s="7">
        <v>0</v>
      </c>
      <c r="J807" s="7">
        <v>21</v>
      </c>
      <c r="K807" s="7">
        <v>263</v>
      </c>
      <c r="L807" s="7">
        <v>0</v>
      </c>
      <c r="M807" s="7" t="str">
        <f>IF(COUNTIF(体测成绩!$A$2:$A$530,$F807&amp;"")=0,"",IF(VLOOKUP($F807&amp;"",体测成绩!$A$2:$B$530,2,FALSE)="免测",80,VLOOKUP($F807&amp;"",体测成绩!$A$2:$B$530,2,FALSE)))</f>
        <v/>
      </c>
      <c r="N807" s="7" t="str">
        <f>IF(OR(IFERROR(VALUE(M807)&lt;80,FALSE),COUNTIF(缓考名单!$A$2:$A$49,$F807&amp;"")&gt;0,COUNTIF(缓考名单!$B$2:$B$49,#REF!)&gt;0,IFERROR(VLOOKUP($F807&amp;"",学年成绩!$A$2:$B$462,2,FALSE)&lt;&gt;"100%",FALSE)),"是","")</f>
        <v/>
      </c>
      <c r="O807" s="7"/>
      <c r="P807" s="8"/>
    </row>
    <row r="808" ht="35" hidden="1" customHeight="1" spans="1:16">
      <c r="A808" s="7">
        <v>806</v>
      </c>
      <c r="B808" s="7">
        <v>2024</v>
      </c>
      <c r="C808" s="3" t="s">
        <v>16</v>
      </c>
      <c r="D808" s="3" t="s">
        <v>46</v>
      </c>
      <c r="E808" s="3" t="s">
        <v>483</v>
      </c>
      <c r="F808" s="7">
        <v>202434310224</v>
      </c>
      <c r="G808" s="3" t="s">
        <v>19</v>
      </c>
      <c r="H808" s="7">
        <v>0</v>
      </c>
      <c r="I808" s="7">
        <v>0</v>
      </c>
      <c r="J808" s="7">
        <v>21</v>
      </c>
      <c r="K808" s="7">
        <v>263</v>
      </c>
      <c r="L808" s="7">
        <v>0</v>
      </c>
      <c r="M808" s="7" t="str">
        <f>IF(COUNTIF(体测成绩!$A$2:$A$530,$F808&amp;"")=0,"",IF(VLOOKUP($F808&amp;"",体测成绩!$A$2:$B$530,2,FALSE)="免测",80,VLOOKUP($F808&amp;"",体测成绩!$A$2:$B$530,2,FALSE)))</f>
        <v/>
      </c>
      <c r="N808" s="7" t="str">
        <f>IF(OR(IFERROR(VALUE(M808)&lt;80,FALSE),COUNTIF(缓考名单!$A$2:$A$49,$F808&amp;"")&gt;0,COUNTIF(缓考名单!$B$2:$B$49,#REF!)&gt;0,IFERROR(VLOOKUP($F808&amp;"",学年成绩!$A$2:$B$462,2,FALSE)&lt;&gt;"100%",FALSE)),"是","")</f>
        <v/>
      </c>
      <c r="O808" s="7"/>
      <c r="P808" s="8"/>
    </row>
    <row r="809" ht="35" hidden="1" customHeight="1" spans="1:16">
      <c r="A809" s="7">
        <v>807</v>
      </c>
      <c r="B809" s="7">
        <v>2024</v>
      </c>
      <c r="C809" s="3" t="s">
        <v>16</v>
      </c>
      <c r="D809" s="3" t="s">
        <v>46</v>
      </c>
      <c r="E809" s="3" t="s">
        <v>483</v>
      </c>
      <c r="F809" s="7">
        <v>202434310204</v>
      </c>
      <c r="G809" s="3" t="s">
        <v>19</v>
      </c>
      <c r="H809" s="7">
        <v>0</v>
      </c>
      <c r="I809" s="7">
        <v>0</v>
      </c>
      <c r="J809" s="7">
        <v>21</v>
      </c>
      <c r="K809" s="7">
        <v>263</v>
      </c>
      <c r="L809" s="7">
        <v>0</v>
      </c>
      <c r="M809" s="7" t="str">
        <f>IF(COUNTIF(体测成绩!$A$2:$A$530,$F809&amp;"")=0,"",IF(VLOOKUP($F809&amp;"",体测成绩!$A$2:$B$530,2,FALSE)="免测",80,VLOOKUP($F809&amp;"",体测成绩!$A$2:$B$530,2,FALSE)))</f>
        <v/>
      </c>
      <c r="N809" s="7" t="str">
        <f>IF(OR(IFERROR(VALUE(M809)&lt;80,FALSE),COUNTIF(缓考名单!$A$2:$A$49,$F809&amp;"")&gt;0,COUNTIF(缓考名单!$B$2:$B$49,#REF!)&gt;0,IFERROR(VLOOKUP($F809&amp;"",学年成绩!$A$2:$B$462,2,FALSE)&lt;&gt;"100%",FALSE)),"是","")</f>
        <v/>
      </c>
      <c r="O809" s="7"/>
      <c r="P809" s="8"/>
    </row>
    <row r="810" ht="35" hidden="1" customHeight="1" spans="1:16">
      <c r="A810" s="7">
        <v>808</v>
      </c>
      <c r="B810" s="7">
        <v>2024</v>
      </c>
      <c r="C810" s="3" t="s">
        <v>16</v>
      </c>
      <c r="D810" s="3" t="s">
        <v>46</v>
      </c>
      <c r="E810" s="3" t="s">
        <v>483</v>
      </c>
      <c r="F810" s="7">
        <v>202434310221</v>
      </c>
      <c r="G810" s="3" t="s">
        <v>20</v>
      </c>
      <c r="H810" s="7">
        <v>0</v>
      </c>
      <c r="I810" s="7">
        <v>0</v>
      </c>
      <c r="J810" s="7">
        <v>21</v>
      </c>
      <c r="K810" s="7">
        <v>263</v>
      </c>
      <c r="L810" s="7">
        <v>0</v>
      </c>
      <c r="M810" s="7" t="str">
        <f>IF(COUNTIF(体测成绩!$A$2:$A$530,$F810&amp;"")=0,"",IF(VLOOKUP($F810&amp;"",体测成绩!$A$2:$B$530,2,FALSE)="免测",80,VLOOKUP($F810&amp;"",体测成绩!$A$2:$B$530,2,FALSE)))</f>
        <v/>
      </c>
      <c r="N810" s="7" t="str">
        <f>IF(OR(IFERROR(VALUE(M810)&lt;80,FALSE),COUNTIF(缓考名单!$A$2:$A$49,$F810&amp;"")&gt;0,COUNTIF(缓考名单!$B$2:$B$49,#REF!)&gt;0,IFERROR(VLOOKUP($F810&amp;"",学年成绩!$A$2:$B$462,2,FALSE)&lt;&gt;"100%",FALSE)),"是","")</f>
        <v>是</v>
      </c>
      <c r="O810" s="7"/>
      <c r="P810" s="8"/>
    </row>
    <row r="811" ht="35" hidden="1" customHeight="1" spans="1:16">
      <c r="A811" s="7">
        <v>809</v>
      </c>
      <c r="B811" s="7">
        <v>2024</v>
      </c>
      <c r="C811" s="3" t="s">
        <v>16</v>
      </c>
      <c r="D811" s="3" t="s">
        <v>46</v>
      </c>
      <c r="E811" s="3" t="s">
        <v>483</v>
      </c>
      <c r="F811" s="7">
        <v>202434310220</v>
      </c>
      <c r="G811" s="3" t="s">
        <v>19</v>
      </c>
      <c r="H811" s="7">
        <v>0</v>
      </c>
      <c r="I811" s="7">
        <v>0</v>
      </c>
      <c r="J811" s="7">
        <v>24.7</v>
      </c>
      <c r="K811" s="7">
        <v>172</v>
      </c>
      <c r="L811" s="7">
        <v>0</v>
      </c>
      <c r="M811" s="7" t="str">
        <f>IF(COUNTIF(体测成绩!$A$2:$A$530,$F811&amp;"")=0,"",IF(VLOOKUP($F811&amp;"",体测成绩!$A$2:$B$530,2,FALSE)="免测",80,VLOOKUP($F811&amp;"",体测成绩!$A$2:$B$530,2,FALSE)))</f>
        <v/>
      </c>
      <c r="N811" s="7" t="str">
        <f>IF(OR(IFERROR(VALUE(M811)&lt;80,FALSE),COUNTIF(缓考名单!$A$2:$A$49,$F811&amp;"")&gt;0,COUNTIF(缓考名单!$B$2:$B$49,#REF!)&gt;0,IFERROR(VLOOKUP($F811&amp;"",学年成绩!$A$2:$B$462,2,FALSE)&lt;&gt;"100%",FALSE)),"是","")</f>
        <v/>
      </c>
      <c r="O811" s="7"/>
      <c r="P811" s="8"/>
    </row>
    <row r="812" ht="35" hidden="1" customHeight="1" spans="1:16">
      <c r="A812" s="7">
        <v>810</v>
      </c>
      <c r="B812" s="7">
        <v>2024</v>
      </c>
      <c r="C812" s="3" t="s">
        <v>16</v>
      </c>
      <c r="D812" s="3" t="s">
        <v>46</v>
      </c>
      <c r="E812" s="3" t="s">
        <v>483</v>
      </c>
      <c r="F812" s="7">
        <v>202434310203</v>
      </c>
      <c r="G812" s="3" t="s">
        <v>20</v>
      </c>
      <c r="H812" s="7">
        <v>0</v>
      </c>
      <c r="I812" s="7">
        <v>0</v>
      </c>
      <c r="J812" s="7">
        <v>21</v>
      </c>
      <c r="K812" s="7">
        <v>263</v>
      </c>
      <c r="L812" s="7">
        <v>0</v>
      </c>
      <c r="M812" s="7" t="str">
        <f>IF(COUNTIF(体测成绩!$A$2:$A$530,$F812&amp;"")=0,"",IF(VLOOKUP($F812&amp;"",体测成绩!$A$2:$B$530,2,FALSE)="免测",80,VLOOKUP($F812&amp;"",体测成绩!$A$2:$B$530,2,FALSE)))</f>
        <v/>
      </c>
      <c r="N812" s="7" t="str">
        <f>IF(OR(IFERROR(VALUE(M812)&lt;80,FALSE),COUNTIF(缓考名单!$A$2:$A$49,$F812&amp;"")&gt;0,COUNTIF(缓考名单!$B$2:$B$49,#REF!)&gt;0,IFERROR(VLOOKUP($F812&amp;"",学年成绩!$A$2:$B$462,2,FALSE)&lt;&gt;"100%",FALSE)),"是","")</f>
        <v/>
      </c>
      <c r="O812" s="7"/>
      <c r="P812" s="8"/>
    </row>
    <row r="813" ht="35" hidden="1" customHeight="1" spans="1:16">
      <c r="A813" s="7">
        <v>811</v>
      </c>
      <c r="B813" s="7">
        <v>2024</v>
      </c>
      <c r="C813" s="3" t="s">
        <v>16</v>
      </c>
      <c r="D813" s="3" t="s">
        <v>46</v>
      </c>
      <c r="E813" s="3" t="s">
        <v>483</v>
      </c>
      <c r="F813" s="7">
        <v>202434310207</v>
      </c>
      <c r="G813" s="3" t="s">
        <v>19</v>
      </c>
      <c r="H813" s="7">
        <v>0</v>
      </c>
      <c r="I813" s="7">
        <v>0</v>
      </c>
      <c r="J813" s="7">
        <v>39.45</v>
      </c>
      <c r="K813" s="7">
        <v>18</v>
      </c>
      <c r="L813" s="7">
        <v>0</v>
      </c>
      <c r="M813" s="7" t="str">
        <f>IF(COUNTIF(体测成绩!$A$2:$A$530,$F813&amp;"")=0,"",IF(VLOOKUP($F813&amp;"",体测成绩!$A$2:$B$530,2,FALSE)="免测",80,VLOOKUP($F813&amp;"",体测成绩!$A$2:$B$530,2,FALSE)))</f>
        <v/>
      </c>
      <c r="N813" s="7" t="str">
        <f>IF(OR(IFERROR(VALUE(M813)&lt;80,FALSE),COUNTIF(缓考名单!$A$2:$A$49,$F813&amp;"")&gt;0,COUNTIF(缓考名单!$B$2:$B$49,#REF!)&gt;0,IFERROR(VLOOKUP($F813&amp;"",学年成绩!$A$2:$B$462,2,FALSE)&lt;&gt;"100%",FALSE)),"是","")</f>
        <v/>
      </c>
      <c r="O813" s="7"/>
      <c r="P813" s="8"/>
    </row>
    <row r="814" ht="35" hidden="1" customHeight="1" spans="1:16">
      <c r="A814" s="7">
        <v>812</v>
      </c>
      <c r="B814" s="7">
        <v>2024</v>
      </c>
      <c r="C814" s="3" t="s">
        <v>16</v>
      </c>
      <c r="D814" s="3" t="s">
        <v>46</v>
      </c>
      <c r="E814" s="3" t="s">
        <v>483</v>
      </c>
      <c r="F814" s="7">
        <v>202434310206</v>
      </c>
      <c r="G814" s="3" t="s">
        <v>20</v>
      </c>
      <c r="H814" s="7">
        <v>0</v>
      </c>
      <c r="I814" s="7">
        <v>0</v>
      </c>
      <c r="J814" s="7">
        <v>21</v>
      </c>
      <c r="K814" s="7">
        <v>263</v>
      </c>
      <c r="L814" s="7">
        <v>0</v>
      </c>
      <c r="M814" s="7" t="str">
        <f>IF(COUNTIF(体测成绩!$A$2:$A$530,$F814&amp;"")=0,"",IF(VLOOKUP($F814&amp;"",体测成绩!$A$2:$B$530,2,FALSE)="免测",80,VLOOKUP($F814&amp;"",体测成绩!$A$2:$B$530,2,FALSE)))</f>
        <v/>
      </c>
      <c r="N814" s="7" t="str">
        <f>IF(OR(IFERROR(VALUE(M814)&lt;80,FALSE),COUNTIF(缓考名单!$A$2:$A$49,$F814&amp;"")&gt;0,COUNTIF(缓考名单!$B$2:$B$49,#REF!)&gt;0,IFERROR(VLOOKUP($F814&amp;"",学年成绩!$A$2:$B$462,2,FALSE)&lt;&gt;"100%",FALSE)),"是","")</f>
        <v/>
      </c>
      <c r="O814" s="7"/>
      <c r="P814" s="8"/>
    </row>
    <row r="815" ht="35" hidden="1" customHeight="1" spans="1:16">
      <c r="A815" s="7">
        <v>813</v>
      </c>
      <c r="B815" s="7">
        <v>2024</v>
      </c>
      <c r="C815" s="3" t="s">
        <v>16</v>
      </c>
      <c r="D815" s="3" t="s">
        <v>46</v>
      </c>
      <c r="E815" s="3" t="s">
        <v>483</v>
      </c>
      <c r="F815" s="7">
        <v>202434310205</v>
      </c>
      <c r="G815" s="3" t="s">
        <v>19</v>
      </c>
      <c r="H815" s="7">
        <v>0</v>
      </c>
      <c r="I815" s="7">
        <v>0</v>
      </c>
      <c r="J815" s="7">
        <v>25.5</v>
      </c>
      <c r="K815" s="7">
        <v>157</v>
      </c>
      <c r="L815" s="7">
        <v>0</v>
      </c>
      <c r="M815" s="7" t="str">
        <f>IF(COUNTIF(体测成绩!$A$2:$A$530,$F815&amp;"")=0,"",IF(VLOOKUP($F815&amp;"",体测成绩!$A$2:$B$530,2,FALSE)="免测",80,VLOOKUP($F815&amp;"",体测成绩!$A$2:$B$530,2,FALSE)))</f>
        <v/>
      </c>
      <c r="N815" s="7" t="str">
        <f>IF(OR(IFERROR(VALUE(M815)&lt;80,FALSE),COUNTIF(缓考名单!$A$2:$A$49,$F815&amp;"")&gt;0,COUNTIF(缓考名单!$B$2:$B$49,#REF!)&gt;0,IFERROR(VLOOKUP($F815&amp;"",学年成绩!$A$2:$B$462,2,FALSE)&lt;&gt;"100%",FALSE)),"是","")</f>
        <v/>
      </c>
      <c r="O815" s="7"/>
      <c r="P815" s="8"/>
    </row>
    <row r="816" ht="35" hidden="1" customHeight="1" spans="1:16">
      <c r="A816" s="7">
        <v>814</v>
      </c>
      <c r="B816" s="7">
        <v>2024</v>
      </c>
      <c r="C816" s="3" t="s">
        <v>16</v>
      </c>
      <c r="D816" s="3" t="s">
        <v>46</v>
      </c>
      <c r="E816" s="3" t="s">
        <v>484</v>
      </c>
      <c r="F816" s="7">
        <v>202434310304</v>
      </c>
      <c r="G816" s="3" t="s">
        <v>19</v>
      </c>
      <c r="H816" s="7">
        <v>0</v>
      </c>
      <c r="I816" s="7">
        <v>0</v>
      </c>
      <c r="J816" s="7">
        <v>22.5</v>
      </c>
      <c r="K816" s="7">
        <v>222</v>
      </c>
      <c r="L816" s="7">
        <v>0</v>
      </c>
      <c r="M816" s="7" t="str">
        <f>IF(COUNTIF(体测成绩!$A$2:$A$530,$F816&amp;"")=0,"",IF(VLOOKUP($F816&amp;"",体测成绩!$A$2:$B$530,2,FALSE)="免测",80,VLOOKUP($F816&amp;"",体测成绩!$A$2:$B$530,2,FALSE)))</f>
        <v/>
      </c>
      <c r="N816" s="7" t="str">
        <f>IF(OR(IFERROR(VALUE(M816)&lt;80,FALSE),COUNTIF(缓考名单!$A$2:$A$49,$F816&amp;"")&gt;0,COUNTIF(缓考名单!$B$2:$B$49,#REF!)&gt;0,IFERROR(VLOOKUP($F816&amp;"",学年成绩!$A$2:$B$462,2,FALSE)&lt;&gt;"100%",FALSE)),"是","")</f>
        <v/>
      </c>
      <c r="O816" s="7"/>
      <c r="P816" s="8"/>
    </row>
    <row r="817" ht="35" hidden="1" customHeight="1" spans="1:16">
      <c r="A817" s="7">
        <v>815</v>
      </c>
      <c r="B817" s="7">
        <v>2024</v>
      </c>
      <c r="C817" s="3" t="s">
        <v>16</v>
      </c>
      <c r="D817" s="3" t="s">
        <v>46</v>
      </c>
      <c r="E817" s="3" t="s">
        <v>484</v>
      </c>
      <c r="F817" s="7">
        <v>202434310321</v>
      </c>
      <c r="G817" s="3" t="s">
        <v>19</v>
      </c>
      <c r="H817" s="7">
        <v>0</v>
      </c>
      <c r="I817" s="7">
        <v>0</v>
      </c>
      <c r="J817" s="7">
        <v>21</v>
      </c>
      <c r="K817" s="7">
        <v>263</v>
      </c>
      <c r="L817" s="7">
        <v>0</v>
      </c>
      <c r="M817" s="7" t="str">
        <f>IF(COUNTIF(体测成绩!$A$2:$A$530,$F817&amp;"")=0,"",IF(VLOOKUP($F817&amp;"",体测成绩!$A$2:$B$530,2,FALSE)="免测",80,VLOOKUP($F817&amp;"",体测成绩!$A$2:$B$530,2,FALSE)))</f>
        <v/>
      </c>
      <c r="N817" s="7" t="str">
        <f>IF(OR(IFERROR(VALUE(M817)&lt;80,FALSE),COUNTIF(缓考名单!$A$2:$A$49,$F817&amp;"")&gt;0,COUNTIF(缓考名单!$B$2:$B$49,#REF!)&gt;0,IFERROR(VLOOKUP($F817&amp;"",学年成绩!$A$2:$B$462,2,FALSE)&lt;&gt;"100%",FALSE)),"是","")</f>
        <v/>
      </c>
      <c r="O817" s="7"/>
      <c r="P817" s="8"/>
    </row>
    <row r="818" ht="35" hidden="1" customHeight="1" spans="1:16">
      <c r="A818" s="7">
        <v>816</v>
      </c>
      <c r="B818" s="7">
        <v>2024</v>
      </c>
      <c r="C818" s="3" t="s">
        <v>16</v>
      </c>
      <c r="D818" s="3" t="s">
        <v>46</v>
      </c>
      <c r="E818" s="3" t="s">
        <v>484</v>
      </c>
      <c r="F818" s="7">
        <v>202434310303</v>
      </c>
      <c r="G818" s="3" t="s">
        <v>20</v>
      </c>
      <c r="H818" s="7">
        <v>0</v>
      </c>
      <c r="I818" s="7">
        <v>0</v>
      </c>
      <c r="J818" s="7">
        <v>25.8</v>
      </c>
      <c r="K818" s="7">
        <v>149</v>
      </c>
      <c r="L818" s="7">
        <v>0</v>
      </c>
      <c r="M818" s="7" t="str">
        <f>IF(COUNTIF(体测成绩!$A$2:$A$530,$F818&amp;"")=0,"",IF(VLOOKUP($F818&amp;"",体测成绩!$A$2:$B$530,2,FALSE)="免测",80,VLOOKUP($F818&amp;"",体测成绩!$A$2:$B$530,2,FALSE)))</f>
        <v/>
      </c>
      <c r="N818" s="7" t="str">
        <f>IF(OR(IFERROR(VALUE(M818)&lt;80,FALSE),COUNTIF(缓考名单!$A$2:$A$49,$F818&amp;"")&gt;0,COUNTIF(缓考名单!$B$2:$B$49,#REF!)&gt;0,IFERROR(VLOOKUP($F818&amp;"",学年成绩!$A$2:$B$462,2,FALSE)&lt;&gt;"100%",FALSE)),"是","")</f>
        <v/>
      </c>
      <c r="O818" s="7"/>
      <c r="P818" s="8"/>
    </row>
    <row r="819" ht="35" hidden="1" customHeight="1" spans="1:16">
      <c r="A819" s="7">
        <v>817</v>
      </c>
      <c r="B819" s="7">
        <v>2024</v>
      </c>
      <c r="C819" s="3" t="s">
        <v>16</v>
      </c>
      <c r="D819" s="3" t="s">
        <v>46</v>
      </c>
      <c r="E819" s="3" t="s">
        <v>484</v>
      </c>
      <c r="F819" s="7">
        <v>202434310315</v>
      </c>
      <c r="G819" s="3" t="s">
        <v>19</v>
      </c>
      <c r="H819" s="7">
        <v>0</v>
      </c>
      <c r="I819" s="7">
        <v>0</v>
      </c>
      <c r="J819" s="7">
        <v>21</v>
      </c>
      <c r="K819" s="7">
        <v>263</v>
      </c>
      <c r="L819" s="7">
        <v>0</v>
      </c>
      <c r="M819" s="7" t="str">
        <f>IF(COUNTIF(体测成绩!$A$2:$A$530,$F819&amp;"")=0,"",IF(VLOOKUP($F819&amp;"",体测成绩!$A$2:$B$530,2,FALSE)="免测",80,VLOOKUP($F819&amp;"",体测成绩!$A$2:$B$530,2,FALSE)))</f>
        <v/>
      </c>
      <c r="N819" s="7" t="str">
        <f>IF(OR(IFERROR(VALUE(M819)&lt;80,FALSE),COUNTIF(缓考名单!$A$2:$A$49,$F819&amp;"")&gt;0,COUNTIF(缓考名单!$B$2:$B$49,#REF!)&gt;0,IFERROR(VLOOKUP($F819&amp;"",学年成绩!$A$2:$B$462,2,FALSE)&lt;&gt;"100%",FALSE)),"是","")</f>
        <v/>
      </c>
      <c r="O819" s="7"/>
      <c r="P819" s="8"/>
    </row>
    <row r="820" ht="35" hidden="1" customHeight="1" spans="1:16">
      <c r="A820" s="7">
        <v>818</v>
      </c>
      <c r="B820" s="7">
        <v>2024</v>
      </c>
      <c r="C820" s="3" t="s">
        <v>16</v>
      </c>
      <c r="D820" s="3" t="s">
        <v>46</v>
      </c>
      <c r="E820" s="3" t="s">
        <v>484</v>
      </c>
      <c r="F820" s="7">
        <v>202434310316</v>
      </c>
      <c r="G820" s="3" t="s">
        <v>19</v>
      </c>
      <c r="H820" s="7">
        <v>0</v>
      </c>
      <c r="I820" s="7">
        <v>0</v>
      </c>
      <c r="J820" s="7">
        <v>21</v>
      </c>
      <c r="K820" s="7">
        <v>263</v>
      </c>
      <c r="L820" s="7">
        <v>0</v>
      </c>
      <c r="M820" s="7" t="str">
        <f>IF(COUNTIF(体测成绩!$A$2:$A$530,$F820&amp;"")=0,"",IF(VLOOKUP($F820&amp;"",体测成绩!$A$2:$B$530,2,FALSE)="免测",80,VLOOKUP($F820&amp;"",体测成绩!$A$2:$B$530,2,FALSE)))</f>
        <v/>
      </c>
      <c r="N820" s="7" t="str">
        <f>IF(OR(IFERROR(VALUE(M820)&lt;80,FALSE),COUNTIF(缓考名单!$A$2:$A$49,$F820&amp;"")&gt;0,COUNTIF(缓考名单!$B$2:$B$49,#REF!)&gt;0,IFERROR(VLOOKUP($F820&amp;"",学年成绩!$A$2:$B$462,2,FALSE)&lt;&gt;"100%",FALSE)),"是","")</f>
        <v/>
      </c>
      <c r="O820" s="7"/>
      <c r="P820" s="8"/>
    </row>
    <row r="821" ht="35" hidden="1" customHeight="1" spans="1:16">
      <c r="A821" s="7">
        <v>819</v>
      </c>
      <c r="B821" s="7">
        <v>2024</v>
      </c>
      <c r="C821" s="3" t="s">
        <v>16</v>
      </c>
      <c r="D821" s="3" t="s">
        <v>46</v>
      </c>
      <c r="E821" s="3" t="s">
        <v>484</v>
      </c>
      <c r="F821" s="7">
        <v>202434310327</v>
      </c>
      <c r="G821" s="3" t="s">
        <v>20</v>
      </c>
      <c r="H821" s="7">
        <v>0</v>
      </c>
      <c r="I821" s="7">
        <v>0</v>
      </c>
      <c r="J821" s="7">
        <v>35.9</v>
      </c>
      <c r="K821" s="7">
        <v>45</v>
      </c>
      <c r="L821" s="7">
        <v>0</v>
      </c>
      <c r="M821" s="7" t="str">
        <f>IF(COUNTIF(体测成绩!$A$2:$A$530,$F821&amp;"")=0,"",IF(VLOOKUP($F821&amp;"",体测成绩!$A$2:$B$530,2,FALSE)="免测",80,VLOOKUP($F821&amp;"",体测成绩!$A$2:$B$530,2,FALSE)))</f>
        <v/>
      </c>
      <c r="N821" s="7" t="str">
        <f>IF(OR(IFERROR(VALUE(M821)&lt;80,FALSE),COUNTIF(缓考名单!$A$2:$A$49,$F821&amp;"")&gt;0,COUNTIF(缓考名单!$B$2:$B$49,#REF!)&gt;0,IFERROR(VLOOKUP($F821&amp;"",学年成绩!$A$2:$B$462,2,FALSE)&lt;&gt;"100%",FALSE)),"是","")</f>
        <v/>
      </c>
      <c r="O821" s="7"/>
      <c r="P821" s="8"/>
    </row>
    <row r="822" ht="35" hidden="1" customHeight="1" spans="1:16">
      <c r="A822" s="7">
        <v>820</v>
      </c>
      <c r="B822" s="7">
        <v>2024</v>
      </c>
      <c r="C822" s="3" t="s">
        <v>16</v>
      </c>
      <c r="D822" s="3" t="s">
        <v>46</v>
      </c>
      <c r="E822" s="3" t="s">
        <v>484</v>
      </c>
      <c r="F822" s="7">
        <v>202428110124</v>
      </c>
      <c r="G822" s="3" t="s">
        <v>19</v>
      </c>
      <c r="H822" s="7">
        <v>0</v>
      </c>
      <c r="I822" s="7">
        <v>0</v>
      </c>
      <c r="J822" s="7">
        <v>21.8</v>
      </c>
      <c r="K822" s="7">
        <v>245</v>
      </c>
      <c r="L822" s="7">
        <v>0</v>
      </c>
      <c r="M822" s="7" t="str">
        <f>IF(COUNTIF(体测成绩!$A$2:$A$530,$F822&amp;"")=0,"",IF(VLOOKUP($F822&amp;"",体测成绩!$A$2:$B$530,2,FALSE)="免测",80,VLOOKUP($F822&amp;"",体测成绩!$A$2:$B$530,2,FALSE)))</f>
        <v/>
      </c>
      <c r="N822" s="7" t="str">
        <f>IF(OR(IFERROR(VALUE(M822)&lt;80,FALSE),COUNTIF(缓考名单!$A$2:$A$49,$F822&amp;"")&gt;0,COUNTIF(缓考名单!$B$2:$B$49,#REF!)&gt;0,IFERROR(VLOOKUP($F822&amp;"",学年成绩!$A$2:$B$462,2,FALSE)&lt;&gt;"100%",FALSE)),"是","")</f>
        <v/>
      </c>
      <c r="O822" s="7"/>
      <c r="P822" s="8"/>
    </row>
    <row r="823" ht="35" hidden="1" customHeight="1" spans="1:16">
      <c r="A823" s="7">
        <v>821</v>
      </c>
      <c r="B823" s="7">
        <v>2024</v>
      </c>
      <c r="C823" s="3" t="s">
        <v>16</v>
      </c>
      <c r="D823" s="3" t="s">
        <v>46</v>
      </c>
      <c r="E823" s="3" t="s">
        <v>484</v>
      </c>
      <c r="F823" s="7">
        <v>202434310333</v>
      </c>
      <c r="G823" s="3" t="s">
        <v>20</v>
      </c>
      <c r="H823" s="7">
        <v>0</v>
      </c>
      <c r="I823" s="7">
        <v>0</v>
      </c>
      <c r="J823" s="7">
        <v>21</v>
      </c>
      <c r="K823" s="7">
        <v>263</v>
      </c>
      <c r="L823" s="7">
        <v>0</v>
      </c>
      <c r="M823" s="7" t="str">
        <f>IF(COUNTIF(体测成绩!$A$2:$A$530,$F823&amp;"")=0,"",IF(VLOOKUP($F823&amp;"",体测成绩!$A$2:$B$530,2,FALSE)="免测",80,VLOOKUP($F823&amp;"",体测成绩!$A$2:$B$530,2,FALSE)))</f>
        <v/>
      </c>
      <c r="N823" s="7" t="str">
        <f>IF(OR(IFERROR(VALUE(M823)&lt;80,FALSE),COUNTIF(缓考名单!$A$2:$A$49,$F823&amp;"")&gt;0,COUNTIF(缓考名单!$B$2:$B$49,#REF!)&gt;0,IFERROR(VLOOKUP($F823&amp;"",学年成绩!$A$2:$B$462,2,FALSE)&lt;&gt;"100%",FALSE)),"是","")</f>
        <v/>
      </c>
      <c r="O823" s="7"/>
      <c r="P823" s="8"/>
    </row>
    <row r="824" ht="35" hidden="1" customHeight="1" spans="1:16">
      <c r="A824" s="7">
        <v>822</v>
      </c>
      <c r="B824" s="7">
        <v>2024</v>
      </c>
      <c r="C824" s="3" t="s">
        <v>16</v>
      </c>
      <c r="D824" s="3" t="s">
        <v>46</v>
      </c>
      <c r="E824" s="3" t="s">
        <v>484</v>
      </c>
      <c r="F824" s="7">
        <v>202434310329</v>
      </c>
      <c r="G824" s="3" t="s">
        <v>19</v>
      </c>
      <c r="H824" s="7">
        <v>0</v>
      </c>
      <c r="I824" s="7">
        <v>0</v>
      </c>
      <c r="J824" s="7">
        <v>34.02</v>
      </c>
      <c r="K824" s="7">
        <v>54</v>
      </c>
      <c r="L824" s="7">
        <v>0</v>
      </c>
      <c r="M824" s="7" t="str">
        <f>IF(COUNTIF(体测成绩!$A$2:$A$530,$F824&amp;"")=0,"",IF(VLOOKUP($F824&amp;"",体测成绩!$A$2:$B$530,2,FALSE)="免测",80,VLOOKUP($F824&amp;"",体测成绩!$A$2:$B$530,2,FALSE)))</f>
        <v/>
      </c>
      <c r="N824" s="7" t="str">
        <f>IF(OR(IFERROR(VALUE(M824)&lt;80,FALSE),COUNTIF(缓考名单!$A$2:$A$49,$F824&amp;"")&gt;0,COUNTIF(缓考名单!$B$2:$B$49,#REF!)&gt;0,IFERROR(VLOOKUP($F824&amp;"",学年成绩!$A$2:$B$462,2,FALSE)&lt;&gt;"100%",FALSE)),"是","")</f>
        <v/>
      </c>
      <c r="O824" s="7"/>
      <c r="P824" s="8"/>
    </row>
    <row r="825" ht="35" hidden="1" customHeight="1" spans="1:16">
      <c r="A825" s="7">
        <v>823</v>
      </c>
      <c r="B825" s="7">
        <v>2024</v>
      </c>
      <c r="C825" s="3" t="s">
        <v>16</v>
      </c>
      <c r="D825" s="3" t="s">
        <v>46</v>
      </c>
      <c r="E825" s="3" t="s">
        <v>484</v>
      </c>
      <c r="F825" s="7">
        <v>202434310326</v>
      </c>
      <c r="G825" s="3" t="s">
        <v>20</v>
      </c>
      <c r="H825" s="7">
        <v>0</v>
      </c>
      <c r="I825" s="7">
        <v>0</v>
      </c>
      <c r="J825" s="7">
        <v>23.7</v>
      </c>
      <c r="K825" s="7">
        <v>189</v>
      </c>
      <c r="L825" s="7">
        <v>0</v>
      </c>
      <c r="M825" s="7" t="str">
        <f>IF(COUNTIF(体测成绩!$A$2:$A$530,$F825&amp;"")=0,"",IF(VLOOKUP($F825&amp;"",体测成绩!$A$2:$B$530,2,FALSE)="免测",80,VLOOKUP($F825&amp;"",体测成绩!$A$2:$B$530,2,FALSE)))</f>
        <v/>
      </c>
      <c r="N825" s="7" t="str">
        <f>IF(OR(IFERROR(VALUE(M825)&lt;80,FALSE),COUNTIF(缓考名单!$A$2:$A$49,$F825&amp;"")&gt;0,COUNTIF(缓考名单!$B$2:$B$49,#REF!)&gt;0,IFERROR(VLOOKUP($F825&amp;"",学年成绩!$A$2:$B$462,2,FALSE)&lt;&gt;"100%",FALSE)),"是","")</f>
        <v/>
      </c>
      <c r="O825" s="7"/>
      <c r="P825" s="8"/>
    </row>
    <row r="826" ht="35" hidden="1" customHeight="1" spans="1:16">
      <c r="A826" s="7">
        <v>824</v>
      </c>
      <c r="B826" s="7">
        <v>2024</v>
      </c>
      <c r="C826" s="3" t="s">
        <v>16</v>
      </c>
      <c r="D826" s="3" t="s">
        <v>46</v>
      </c>
      <c r="E826" s="3" t="s">
        <v>484</v>
      </c>
      <c r="F826" s="7">
        <v>202434310312</v>
      </c>
      <c r="G826" s="3" t="s">
        <v>19</v>
      </c>
      <c r="H826" s="7">
        <v>0</v>
      </c>
      <c r="I826" s="7">
        <v>0</v>
      </c>
      <c r="J826" s="7">
        <v>39.65</v>
      </c>
      <c r="K826" s="7">
        <v>17</v>
      </c>
      <c r="L826" s="7">
        <v>0</v>
      </c>
      <c r="M826" s="7" t="str">
        <f>IF(COUNTIF(体测成绩!$A$2:$A$530,$F826&amp;"")=0,"",IF(VLOOKUP($F826&amp;"",体测成绩!$A$2:$B$530,2,FALSE)="免测",80,VLOOKUP($F826&amp;"",体测成绩!$A$2:$B$530,2,FALSE)))</f>
        <v/>
      </c>
      <c r="N826" s="7" t="str">
        <f>IF(OR(IFERROR(VALUE(M826)&lt;80,FALSE),COUNTIF(缓考名单!$A$2:$A$49,$F826&amp;"")&gt;0,COUNTIF(缓考名单!$B$2:$B$49,#REF!)&gt;0,IFERROR(VLOOKUP($F826&amp;"",学年成绩!$A$2:$B$462,2,FALSE)&lt;&gt;"100%",FALSE)),"是","")</f>
        <v/>
      </c>
      <c r="O826" s="7"/>
      <c r="P826" s="8"/>
    </row>
    <row r="827" ht="35" hidden="1" customHeight="1" spans="1:16">
      <c r="A827" s="7">
        <v>825</v>
      </c>
      <c r="B827" s="7">
        <v>2024</v>
      </c>
      <c r="C827" s="3" t="s">
        <v>16</v>
      </c>
      <c r="D827" s="3" t="s">
        <v>46</v>
      </c>
      <c r="E827" s="3" t="s">
        <v>484</v>
      </c>
      <c r="F827" s="7">
        <v>202434310311</v>
      </c>
      <c r="G827" s="3" t="s">
        <v>20</v>
      </c>
      <c r="H827" s="7">
        <v>0</v>
      </c>
      <c r="I827" s="7">
        <v>0</v>
      </c>
      <c r="J827" s="7">
        <v>25.07</v>
      </c>
      <c r="K827" s="7">
        <v>162</v>
      </c>
      <c r="L827" s="7">
        <v>0</v>
      </c>
      <c r="M827" s="7" t="str">
        <f>IF(COUNTIF(体测成绩!$A$2:$A$530,$F827&amp;"")=0,"",IF(VLOOKUP($F827&amp;"",体测成绩!$A$2:$B$530,2,FALSE)="免测",80,VLOOKUP($F827&amp;"",体测成绩!$A$2:$B$530,2,FALSE)))</f>
        <v/>
      </c>
      <c r="N827" s="7" t="str">
        <f>IF(OR(IFERROR(VALUE(M827)&lt;80,FALSE),COUNTIF(缓考名单!$A$2:$A$49,$F827&amp;"")&gt;0,COUNTIF(缓考名单!$B$2:$B$49,#REF!)&gt;0,IFERROR(VLOOKUP($F827&amp;"",学年成绩!$A$2:$B$462,2,FALSE)&lt;&gt;"100%",FALSE)),"是","")</f>
        <v/>
      </c>
      <c r="O827" s="7"/>
      <c r="P827" s="8"/>
    </row>
    <row r="828" ht="35" hidden="1" customHeight="1" spans="1:16">
      <c r="A828" s="7">
        <v>826</v>
      </c>
      <c r="B828" s="7">
        <v>2024</v>
      </c>
      <c r="C828" s="3" t="s">
        <v>16</v>
      </c>
      <c r="D828" s="3" t="s">
        <v>46</v>
      </c>
      <c r="E828" s="3" t="s">
        <v>484</v>
      </c>
      <c r="F828" s="7">
        <v>202434310310</v>
      </c>
      <c r="G828" s="3" t="s">
        <v>19</v>
      </c>
      <c r="H828" s="7">
        <v>0</v>
      </c>
      <c r="I828" s="7">
        <v>0</v>
      </c>
      <c r="J828" s="7">
        <v>31.8</v>
      </c>
      <c r="K828" s="7">
        <v>65</v>
      </c>
      <c r="L828" s="7">
        <v>0</v>
      </c>
      <c r="M828" s="7" t="str">
        <f>IF(COUNTIF(体测成绩!$A$2:$A$530,$F828&amp;"")=0,"",IF(VLOOKUP($F828&amp;"",体测成绩!$A$2:$B$530,2,FALSE)="免测",80,VLOOKUP($F828&amp;"",体测成绩!$A$2:$B$530,2,FALSE)))</f>
        <v/>
      </c>
      <c r="N828" s="7" t="str">
        <f>IF(OR(IFERROR(VALUE(M828)&lt;80,FALSE),COUNTIF(缓考名单!$A$2:$A$49,$F828&amp;"")&gt;0,COUNTIF(缓考名单!$B$2:$B$49,#REF!)&gt;0,IFERROR(VLOOKUP($F828&amp;"",学年成绩!$A$2:$B$462,2,FALSE)&lt;&gt;"100%",FALSE)),"是","")</f>
        <v/>
      </c>
      <c r="O828" s="7"/>
      <c r="P828" s="8"/>
    </row>
    <row r="829" ht="35" hidden="1" customHeight="1" spans="1:16">
      <c r="A829" s="7">
        <v>827</v>
      </c>
      <c r="B829" s="7">
        <v>2024</v>
      </c>
      <c r="C829" s="3" t="s">
        <v>16</v>
      </c>
      <c r="D829" s="3" t="s">
        <v>46</v>
      </c>
      <c r="E829" s="3" t="s">
        <v>484</v>
      </c>
      <c r="F829" s="7">
        <v>202434310314</v>
      </c>
      <c r="G829" s="3" t="s">
        <v>20</v>
      </c>
      <c r="H829" s="7">
        <v>0</v>
      </c>
      <c r="I829" s="7">
        <v>0</v>
      </c>
      <c r="J829" s="7">
        <v>30.4</v>
      </c>
      <c r="K829" s="7">
        <v>88</v>
      </c>
      <c r="L829" s="7">
        <v>0</v>
      </c>
      <c r="M829" s="7" t="str">
        <f>IF(COUNTIF(体测成绩!$A$2:$A$530,$F829&amp;"")=0,"",IF(VLOOKUP($F829&amp;"",体测成绩!$A$2:$B$530,2,FALSE)="免测",80,VLOOKUP($F829&amp;"",体测成绩!$A$2:$B$530,2,FALSE)))</f>
        <v/>
      </c>
      <c r="N829" s="7" t="str">
        <f>IF(OR(IFERROR(VALUE(M829)&lt;80,FALSE),COUNTIF(缓考名单!$A$2:$A$49,$F829&amp;"")&gt;0,COUNTIF(缓考名单!$B$2:$B$49,#REF!)&gt;0,IFERROR(VLOOKUP($F829&amp;"",学年成绩!$A$2:$B$462,2,FALSE)&lt;&gt;"100%",FALSE)),"是","")</f>
        <v/>
      </c>
      <c r="O829" s="7"/>
      <c r="P829" s="8"/>
    </row>
    <row r="830" ht="35" hidden="1" customHeight="1" spans="1:16">
      <c r="A830" s="7">
        <v>828</v>
      </c>
      <c r="B830" s="7">
        <v>2024</v>
      </c>
      <c r="C830" s="3" t="s">
        <v>16</v>
      </c>
      <c r="D830" s="3" t="s">
        <v>46</v>
      </c>
      <c r="E830" s="3" t="s">
        <v>484</v>
      </c>
      <c r="F830" s="7">
        <v>202434310313</v>
      </c>
      <c r="G830" s="3" t="s">
        <v>20</v>
      </c>
      <c r="H830" s="7">
        <v>0</v>
      </c>
      <c r="I830" s="7">
        <v>0</v>
      </c>
      <c r="J830" s="7">
        <v>25.55</v>
      </c>
      <c r="K830" s="7">
        <v>156</v>
      </c>
      <c r="L830" s="7">
        <v>0</v>
      </c>
      <c r="M830" s="7" t="str">
        <f>IF(COUNTIF(体测成绩!$A$2:$A$530,$F830&amp;"")=0,"",IF(VLOOKUP($F830&amp;"",体测成绩!$A$2:$B$530,2,FALSE)="免测",80,VLOOKUP($F830&amp;"",体测成绩!$A$2:$B$530,2,FALSE)))</f>
        <v/>
      </c>
      <c r="N830" s="7" t="str">
        <f>IF(OR(IFERROR(VALUE(M830)&lt;80,FALSE),COUNTIF(缓考名单!$A$2:$A$49,$F830&amp;"")&gt;0,COUNTIF(缓考名单!$B$2:$B$49,#REF!)&gt;0,IFERROR(VLOOKUP($F830&amp;"",学年成绩!$A$2:$B$462,2,FALSE)&lt;&gt;"100%",FALSE)),"是","")</f>
        <v/>
      </c>
      <c r="O830" s="7"/>
      <c r="P830" s="8"/>
    </row>
    <row r="831" ht="35" hidden="1" customHeight="1" spans="1:16">
      <c r="A831" s="7">
        <v>829</v>
      </c>
      <c r="B831" s="7">
        <v>2024</v>
      </c>
      <c r="C831" s="3" t="s">
        <v>16</v>
      </c>
      <c r="D831" s="3" t="s">
        <v>46</v>
      </c>
      <c r="E831" s="3" t="s">
        <v>484</v>
      </c>
      <c r="F831" s="7">
        <v>202434310324</v>
      </c>
      <c r="G831" s="3" t="s">
        <v>19</v>
      </c>
      <c r="H831" s="7">
        <v>0</v>
      </c>
      <c r="I831" s="7">
        <v>0</v>
      </c>
      <c r="J831" s="7">
        <v>37.05</v>
      </c>
      <c r="K831" s="7">
        <v>39</v>
      </c>
      <c r="L831" s="7">
        <v>0</v>
      </c>
      <c r="M831" s="7" t="str">
        <f>IF(COUNTIF(体测成绩!$A$2:$A$530,$F831&amp;"")=0,"",IF(VLOOKUP($F831&amp;"",体测成绩!$A$2:$B$530,2,FALSE)="免测",80,VLOOKUP($F831&amp;"",体测成绩!$A$2:$B$530,2,FALSE)))</f>
        <v/>
      </c>
      <c r="N831" s="7" t="str">
        <f>IF(OR(IFERROR(VALUE(M831)&lt;80,FALSE),COUNTIF(缓考名单!$A$2:$A$49,$F831&amp;"")&gt;0,COUNTIF(缓考名单!$B$2:$B$49,#REF!)&gt;0,IFERROR(VLOOKUP($F831&amp;"",学年成绩!$A$2:$B$462,2,FALSE)&lt;&gt;"100%",FALSE)),"是","")</f>
        <v/>
      </c>
      <c r="O831" s="7"/>
      <c r="P831" s="8"/>
    </row>
    <row r="832" ht="35" hidden="1" customHeight="1" spans="1:16">
      <c r="A832" s="7">
        <v>830</v>
      </c>
      <c r="B832" s="7">
        <v>2024</v>
      </c>
      <c r="C832" s="3" t="s">
        <v>16</v>
      </c>
      <c r="D832" s="3" t="s">
        <v>46</v>
      </c>
      <c r="E832" s="3" t="s">
        <v>484</v>
      </c>
      <c r="F832" s="7">
        <v>202433610217</v>
      </c>
      <c r="G832" s="3" t="s">
        <v>19</v>
      </c>
      <c r="H832" s="7">
        <v>0</v>
      </c>
      <c r="I832" s="7">
        <v>0</v>
      </c>
      <c r="J832" s="7">
        <v>21.4</v>
      </c>
      <c r="K832" s="7">
        <v>250</v>
      </c>
      <c r="L832" s="7">
        <v>0</v>
      </c>
      <c r="M832" s="7" t="str">
        <f>IF(COUNTIF(体测成绩!$A$2:$A$530,$F832&amp;"")=0,"",IF(VLOOKUP($F832&amp;"",体测成绩!$A$2:$B$530,2,FALSE)="免测",80,VLOOKUP($F832&amp;"",体测成绩!$A$2:$B$530,2,FALSE)))</f>
        <v/>
      </c>
      <c r="N832" s="7" t="str">
        <f>IF(OR(IFERROR(VALUE(M832)&lt;80,FALSE),COUNTIF(缓考名单!$A$2:$A$49,$F832&amp;"")&gt;0,COUNTIF(缓考名单!$B$2:$B$49,#REF!)&gt;0,IFERROR(VLOOKUP($F832&amp;"",学年成绩!$A$2:$B$462,2,FALSE)&lt;&gt;"100%",FALSE)),"是","")</f>
        <v/>
      </c>
      <c r="O832" s="7"/>
      <c r="P832" s="8"/>
    </row>
    <row r="833" ht="35" hidden="1" customHeight="1" spans="1:16">
      <c r="A833" s="7">
        <v>831</v>
      </c>
      <c r="B833" s="7">
        <v>2024</v>
      </c>
      <c r="C833" s="3" t="s">
        <v>16</v>
      </c>
      <c r="D833" s="3" t="s">
        <v>46</v>
      </c>
      <c r="E833" s="3" t="s">
        <v>484</v>
      </c>
      <c r="F833" s="7">
        <v>202434310318</v>
      </c>
      <c r="G833" s="3" t="s">
        <v>19</v>
      </c>
      <c r="H833" s="7">
        <v>0</v>
      </c>
      <c r="I833" s="7">
        <v>0</v>
      </c>
      <c r="J833" s="7">
        <v>21</v>
      </c>
      <c r="K833" s="7">
        <v>263</v>
      </c>
      <c r="L833" s="7">
        <v>0</v>
      </c>
      <c r="M833" s="7" t="str">
        <f>IF(COUNTIF(体测成绩!$A$2:$A$530,$F833&amp;"")=0,"",IF(VLOOKUP($F833&amp;"",体测成绩!$A$2:$B$530,2,FALSE)="免测",80,VLOOKUP($F833&amp;"",体测成绩!$A$2:$B$530,2,FALSE)))</f>
        <v/>
      </c>
      <c r="N833" s="7" t="str">
        <f>IF(OR(IFERROR(VALUE(M833)&lt;80,FALSE),COUNTIF(缓考名单!$A$2:$A$49,$F833&amp;"")&gt;0,COUNTIF(缓考名单!$B$2:$B$49,#REF!)&gt;0,IFERROR(VLOOKUP($F833&amp;"",学年成绩!$A$2:$B$462,2,FALSE)&lt;&gt;"100%",FALSE)),"是","")</f>
        <v/>
      </c>
      <c r="O833" s="7"/>
      <c r="P833" s="8"/>
    </row>
    <row r="834" ht="35" hidden="1" customHeight="1" spans="1:16">
      <c r="A834" s="7">
        <v>832</v>
      </c>
      <c r="B834" s="7">
        <v>2024</v>
      </c>
      <c r="C834" s="3" t="s">
        <v>16</v>
      </c>
      <c r="D834" s="3" t="s">
        <v>46</v>
      </c>
      <c r="E834" s="3" t="s">
        <v>484</v>
      </c>
      <c r="F834" s="7">
        <v>202434310323</v>
      </c>
      <c r="G834" s="3" t="s">
        <v>19</v>
      </c>
      <c r="H834" s="7">
        <v>0</v>
      </c>
      <c r="I834" s="7">
        <v>0</v>
      </c>
      <c r="J834" s="7">
        <v>22.1</v>
      </c>
      <c r="K834" s="7">
        <v>236</v>
      </c>
      <c r="L834" s="7">
        <v>0</v>
      </c>
      <c r="M834" s="7" t="str">
        <f>IF(COUNTIF(体测成绩!$A$2:$A$530,$F834&amp;"")=0,"",IF(VLOOKUP($F834&amp;"",体测成绩!$A$2:$B$530,2,FALSE)="免测",80,VLOOKUP($F834&amp;"",体测成绩!$A$2:$B$530,2,FALSE)))</f>
        <v/>
      </c>
      <c r="N834" s="7" t="str">
        <f>IF(OR(IFERROR(VALUE(M834)&lt;80,FALSE),COUNTIF(缓考名单!$A$2:$A$49,$F834&amp;"")&gt;0,COUNTIF(缓考名单!$B$2:$B$49,#REF!)&gt;0,IFERROR(VLOOKUP($F834&amp;"",学年成绩!$A$2:$B$462,2,FALSE)&lt;&gt;"100%",FALSE)),"是","")</f>
        <v/>
      </c>
      <c r="O834" s="7"/>
      <c r="P834" s="8"/>
    </row>
    <row r="835" ht="35" hidden="1" customHeight="1" spans="1:16">
      <c r="A835" s="7">
        <v>833</v>
      </c>
      <c r="B835" s="7">
        <v>2024</v>
      </c>
      <c r="C835" s="3" t="s">
        <v>16</v>
      </c>
      <c r="D835" s="3" t="s">
        <v>46</v>
      </c>
      <c r="E835" s="3" t="s">
        <v>484</v>
      </c>
      <c r="F835" s="7">
        <v>202434310328</v>
      </c>
      <c r="G835" s="3" t="s">
        <v>19</v>
      </c>
      <c r="H835" s="7">
        <v>0</v>
      </c>
      <c r="I835" s="7">
        <v>0</v>
      </c>
      <c r="J835" s="7">
        <v>21</v>
      </c>
      <c r="K835" s="7">
        <v>263</v>
      </c>
      <c r="L835" s="7">
        <v>0</v>
      </c>
      <c r="M835" s="7" t="str">
        <f>IF(COUNTIF(体测成绩!$A$2:$A$530,$F835&amp;"")=0,"",IF(VLOOKUP($F835&amp;"",体测成绩!$A$2:$B$530,2,FALSE)="免测",80,VLOOKUP($F835&amp;"",体测成绩!$A$2:$B$530,2,FALSE)))</f>
        <v/>
      </c>
      <c r="N835" s="7" t="str">
        <f>IF(OR(IFERROR(VALUE(M835)&lt;80,FALSE),COUNTIF(缓考名单!$A$2:$A$49,$F835&amp;"")&gt;0,COUNTIF(缓考名单!$B$2:$B$49,#REF!)&gt;0,IFERROR(VLOOKUP($F835&amp;"",学年成绩!$A$2:$B$462,2,FALSE)&lt;&gt;"100%",FALSE)),"是","")</f>
        <v/>
      </c>
      <c r="O835" s="7"/>
      <c r="P835" s="8"/>
    </row>
    <row r="836" ht="35" hidden="1" customHeight="1" spans="1:16">
      <c r="A836" s="7">
        <v>834</v>
      </c>
      <c r="B836" s="7">
        <v>2024</v>
      </c>
      <c r="C836" s="3" t="s">
        <v>16</v>
      </c>
      <c r="D836" s="3" t="s">
        <v>46</v>
      </c>
      <c r="E836" s="3" t="s">
        <v>484</v>
      </c>
      <c r="F836" s="7">
        <v>202434310325</v>
      </c>
      <c r="G836" s="3" t="s">
        <v>19</v>
      </c>
      <c r="H836" s="7">
        <v>0</v>
      </c>
      <c r="I836" s="7">
        <v>0</v>
      </c>
      <c r="J836" s="7">
        <v>21</v>
      </c>
      <c r="K836" s="7">
        <v>263</v>
      </c>
      <c r="L836" s="7">
        <v>0</v>
      </c>
      <c r="M836" s="7" t="str">
        <f>IF(COUNTIF(体测成绩!$A$2:$A$530,$F836&amp;"")=0,"",IF(VLOOKUP($F836&amp;"",体测成绩!$A$2:$B$530,2,FALSE)="免测",80,VLOOKUP($F836&amp;"",体测成绩!$A$2:$B$530,2,FALSE)))</f>
        <v/>
      </c>
      <c r="N836" s="7" t="str">
        <f>IF(OR(IFERROR(VALUE(M836)&lt;80,FALSE),COUNTIF(缓考名单!$A$2:$A$49,$F836&amp;"")&gt;0,COUNTIF(缓考名单!$B$2:$B$49,#REF!)&gt;0,IFERROR(VLOOKUP($F836&amp;"",学年成绩!$A$2:$B$462,2,FALSE)&lt;&gt;"100%",FALSE)),"是","")</f>
        <v/>
      </c>
      <c r="O836" s="7"/>
      <c r="P836" s="8"/>
    </row>
    <row r="837" ht="35" hidden="1" customHeight="1" spans="1:16">
      <c r="A837" s="7">
        <v>835</v>
      </c>
      <c r="B837" s="7">
        <v>2024</v>
      </c>
      <c r="C837" s="3" t="s">
        <v>16</v>
      </c>
      <c r="D837" s="3" t="s">
        <v>46</v>
      </c>
      <c r="E837" s="3" t="s">
        <v>484</v>
      </c>
      <c r="F837" s="7">
        <v>202434310331</v>
      </c>
      <c r="G837" s="3" t="s">
        <v>19</v>
      </c>
      <c r="H837" s="7">
        <v>0</v>
      </c>
      <c r="I837" s="7">
        <v>0</v>
      </c>
      <c r="J837" s="7">
        <v>38.8</v>
      </c>
      <c r="K837" s="7">
        <v>23</v>
      </c>
      <c r="L837" s="7">
        <v>0</v>
      </c>
      <c r="M837" s="7" t="str">
        <f>IF(COUNTIF(体测成绩!$A$2:$A$530,$F837&amp;"")=0,"",IF(VLOOKUP($F837&amp;"",体测成绩!$A$2:$B$530,2,FALSE)="免测",80,VLOOKUP($F837&amp;"",体测成绩!$A$2:$B$530,2,FALSE)))</f>
        <v/>
      </c>
      <c r="N837" s="7" t="str">
        <f>IF(OR(IFERROR(VALUE(M837)&lt;80,FALSE),COUNTIF(缓考名单!$A$2:$A$49,$F837&amp;"")&gt;0,COUNTIF(缓考名单!$B$2:$B$49,#REF!)&gt;0,IFERROR(VLOOKUP($F837&amp;"",学年成绩!$A$2:$B$462,2,FALSE)&lt;&gt;"100%",FALSE)),"是","")</f>
        <v/>
      </c>
      <c r="O837" s="7"/>
      <c r="P837" s="8"/>
    </row>
    <row r="838" ht="35" hidden="1" customHeight="1" spans="1:16">
      <c r="A838" s="7">
        <v>836</v>
      </c>
      <c r="B838" s="7">
        <v>2024</v>
      </c>
      <c r="C838" s="3" t="s">
        <v>16</v>
      </c>
      <c r="D838" s="3" t="s">
        <v>46</v>
      </c>
      <c r="E838" s="3" t="s">
        <v>484</v>
      </c>
      <c r="F838" s="7">
        <v>202434310330</v>
      </c>
      <c r="G838" s="3" t="s">
        <v>19</v>
      </c>
      <c r="H838" s="7">
        <v>0</v>
      </c>
      <c r="I838" s="7">
        <v>0</v>
      </c>
      <c r="J838" s="7">
        <v>37.2</v>
      </c>
      <c r="K838" s="7">
        <v>37</v>
      </c>
      <c r="L838" s="7">
        <v>0</v>
      </c>
      <c r="M838" s="7" t="str">
        <f>IF(COUNTIF(体测成绩!$A$2:$A$530,$F838&amp;"")=0,"",IF(VLOOKUP($F838&amp;"",体测成绩!$A$2:$B$530,2,FALSE)="免测",80,VLOOKUP($F838&amp;"",体测成绩!$A$2:$B$530,2,FALSE)))</f>
        <v/>
      </c>
      <c r="N838" s="7" t="str">
        <f>IF(OR(IFERROR(VALUE(M838)&lt;80,FALSE),COUNTIF(缓考名单!$A$2:$A$49,$F838&amp;"")&gt;0,COUNTIF(缓考名单!$B$2:$B$49,#REF!)&gt;0,IFERROR(VLOOKUP($F838&amp;"",学年成绩!$A$2:$B$462,2,FALSE)&lt;&gt;"100%",FALSE)),"是","")</f>
        <v/>
      </c>
      <c r="O838" s="7"/>
      <c r="P838" s="8"/>
    </row>
    <row r="839" ht="35" hidden="1" customHeight="1" spans="1:16">
      <c r="A839" s="7">
        <v>837</v>
      </c>
      <c r="B839" s="7">
        <v>2024</v>
      </c>
      <c r="C839" s="3" t="s">
        <v>16</v>
      </c>
      <c r="D839" s="3" t="s">
        <v>46</v>
      </c>
      <c r="E839" s="3" t="s">
        <v>484</v>
      </c>
      <c r="F839" s="7">
        <v>202434310320</v>
      </c>
      <c r="G839" s="3" t="s">
        <v>19</v>
      </c>
      <c r="H839" s="7">
        <v>0</v>
      </c>
      <c r="I839" s="7">
        <v>0</v>
      </c>
      <c r="J839" s="7">
        <v>28</v>
      </c>
      <c r="K839" s="7">
        <v>120</v>
      </c>
      <c r="L839" s="7">
        <v>0</v>
      </c>
      <c r="M839" s="7" t="str">
        <f>IF(COUNTIF(体测成绩!$A$2:$A$530,$F839&amp;"")=0,"",IF(VLOOKUP($F839&amp;"",体测成绩!$A$2:$B$530,2,FALSE)="免测",80,VLOOKUP($F839&amp;"",体测成绩!$A$2:$B$530,2,FALSE)))</f>
        <v/>
      </c>
      <c r="N839" s="7" t="str">
        <f>IF(OR(IFERROR(VALUE(M839)&lt;80,FALSE),COUNTIF(缓考名单!$A$2:$A$49,$F839&amp;"")&gt;0,COUNTIF(缓考名单!$B$2:$B$49,#REF!)&gt;0,IFERROR(VLOOKUP($F839&amp;"",学年成绩!$A$2:$B$462,2,FALSE)&lt;&gt;"100%",FALSE)),"是","")</f>
        <v/>
      </c>
      <c r="O839" s="7"/>
      <c r="P839" s="8"/>
    </row>
    <row r="840" ht="35" hidden="1" customHeight="1" spans="1:16">
      <c r="A840" s="7">
        <v>838</v>
      </c>
      <c r="B840" s="7">
        <v>2024</v>
      </c>
      <c r="C840" s="3" t="s">
        <v>16</v>
      </c>
      <c r="D840" s="3" t="s">
        <v>46</v>
      </c>
      <c r="E840" s="3" t="s">
        <v>484</v>
      </c>
      <c r="F840" s="7">
        <v>202434310306</v>
      </c>
      <c r="G840" s="3" t="s">
        <v>19</v>
      </c>
      <c r="H840" s="7">
        <v>0</v>
      </c>
      <c r="I840" s="7">
        <v>0</v>
      </c>
      <c r="J840" s="7">
        <v>21</v>
      </c>
      <c r="K840" s="7">
        <v>263</v>
      </c>
      <c r="L840" s="7">
        <v>0</v>
      </c>
      <c r="M840" s="7" t="str">
        <f>IF(COUNTIF(体测成绩!$A$2:$A$530,$F840&amp;"")=0,"",IF(VLOOKUP($F840&amp;"",体测成绩!$A$2:$B$530,2,FALSE)="免测",80,VLOOKUP($F840&amp;"",体测成绩!$A$2:$B$530,2,FALSE)))</f>
        <v/>
      </c>
      <c r="N840" s="7" t="str">
        <f>IF(OR(IFERROR(VALUE(M840)&lt;80,FALSE),COUNTIF(缓考名单!$A$2:$A$49,$F840&amp;"")&gt;0,COUNTIF(缓考名单!$B$2:$B$49,#REF!)&gt;0,IFERROR(VLOOKUP($F840&amp;"",学年成绩!$A$2:$B$462,2,FALSE)&lt;&gt;"100%",FALSE)),"是","")</f>
        <v/>
      </c>
      <c r="O840" s="7"/>
      <c r="P840" s="8"/>
    </row>
    <row r="841" ht="35" hidden="1" customHeight="1" spans="1:16">
      <c r="A841" s="7">
        <v>839</v>
      </c>
      <c r="B841" s="7">
        <v>2024</v>
      </c>
      <c r="C841" s="3" t="s">
        <v>16</v>
      </c>
      <c r="D841" s="3" t="s">
        <v>46</v>
      </c>
      <c r="E841" s="3" t="s">
        <v>484</v>
      </c>
      <c r="F841" s="7">
        <v>202434310305</v>
      </c>
      <c r="G841" s="3" t="s">
        <v>19</v>
      </c>
      <c r="H841" s="7">
        <v>0</v>
      </c>
      <c r="I841" s="7">
        <v>0</v>
      </c>
      <c r="J841" s="7">
        <v>38.8</v>
      </c>
      <c r="K841" s="7">
        <v>23</v>
      </c>
      <c r="L841" s="7">
        <v>0</v>
      </c>
      <c r="M841" s="7" t="str">
        <f>IF(COUNTIF(体测成绩!$A$2:$A$530,$F841&amp;"")=0,"",IF(VLOOKUP($F841&amp;"",体测成绩!$A$2:$B$530,2,FALSE)="免测",80,VLOOKUP($F841&amp;"",体测成绩!$A$2:$B$530,2,FALSE)))</f>
        <v/>
      </c>
      <c r="N841" s="7" t="str">
        <f>IF(OR(IFERROR(VALUE(M841)&lt;80,FALSE),COUNTIF(缓考名单!$A$2:$A$49,$F841&amp;"")&gt;0,COUNTIF(缓考名单!$B$2:$B$49,#REF!)&gt;0,IFERROR(VLOOKUP($F841&amp;"",学年成绩!$A$2:$B$462,2,FALSE)&lt;&gt;"100%",FALSE)),"是","")</f>
        <v/>
      </c>
      <c r="O841" s="7"/>
      <c r="P841" s="8"/>
    </row>
    <row r="842" ht="35" hidden="1" customHeight="1" spans="1:16">
      <c r="A842" s="7">
        <v>840</v>
      </c>
      <c r="B842" s="7">
        <v>2024</v>
      </c>
      <c r="C842" s="3" t="s">
        <v>16</v>
      </c>
      <c r="D842" s="3" t="s">
        <v>46</v>
      </c>
      <c r="E842" s="3" t="s">
        <v>484</v>
      </c>
      <c r="F842" s="7">
        <v>202434310332</v>
      </c>
      <c r="G842" s="3" t="s">
        <v>19</v>
      </c>
      <c r="H842" s="7">
        <v>0</v>
      </c>
      <c r="I842" s="7">
        <v>0</v>
      </c>
      <c r="J842" s="7">
        <v>31.1</v>
      </c>
      <c r="K842" s="7">
        <v>76</v>
      </c>
      <c r="L842" s="7">
        <v>0</v>
      </c>
      <c r="M842" s="7" t="str">
        <f>IF(COUNTIF(体测成绩!$A$2:$A$530,$F842&amp;"")=0,"",IF(VLOOKUP($F842&amp;"",体测成绩!$A$2:$B$530,2,FALSE)="免测",80,VLOOKUP($F842&amp;"",体测成绩!$A$2:$B$530,2,FALSE)))</f>
        <v/>
      </c>
      <c r="N842" s="7" t="str">
        <f>IF(OR(IFERROR(VALUE(M842)&lt;80,FALSE),COUNTIF(缓考名单!$A$2:$A$49,$F842&amp;"")&gt;0,COUNTIF(缓考名单!$B$2:$B$49,#REF!)&gt;0,IFERROR(VLOOKUP($F842&amp;"",学年成绩!$A$2:$B$462,2,FALSE)&lt;&gt;"100%",FALSE)),"是","")</f>
        <v/>
      </c>
      <c r="O842" s="7"/>
      <c r="P842" s="8"/>
    </row>
    <row r="843" ht="35" hidden="1" customHeight="1" spans="1:16">
      <c r="A843" s="7">
        <v>841</v>
      </c>
      <c r="B843" s="7">
        <v>2024</v>
      </c>
      <c r="C843" s="3" t="s">
        <v>16</v>
      </c>
      <c r="D843" s="3" t="s">
        <v>46</v>
      </c>
      <c r="E843" s="3" t="s">
        <v>484</v>
      </c>
      <c r="F843" s="7">
        <v>202434310322</v>
      </c>
      <c r="G843" s="3" t="s">
        <v>19</v>
      </c>
      <c r="H843" s="7">
        <v>0</v>
      </c>
      <c r="I843" s="7">
        <v>0</v>
      </c>
      <c r="J843" s="7">
        <v>39.8</v>
      </c>
      <c r="K843" s="7">
        <v>15</v>
      </c>
      <c r="L843" s="7">
        <v>0</v>
      </c>
      <c r="M843" s="7" t="str">
        <f>IF(COUNTIF(体测成绩!$A$2:$A$530,$F843&amp;"")=0,"",IF(VLOOKUP($F843&amp;"",体测成绩!$A$2:$B$530,2,FALSE)="免测",80,VLOOKUP($F843&amp;"",体测成绩!$A$2:$B$530,2,FALSE)))</f>
        <v/>
      </c>
      <c r="N843" s="7" t="str">
        <f>IF(OR(IFERROR(VALUE(M843)&lt;80,FALSE),COUNTIF(缓考名单!$A$2:$A$49,$F843&amp;"")&gt;0,COUNTIF(缓考名单!$B$2:$B$49,#REF!)&gt;0,IFERROR(VLOOKUP($F843&amp;"",学年成绩!$A$2:$B$462,2,FALSE)&lt;&gt;"100%",FALSE)),"是","")</f>
        <v/>
      </c>
      <c r="O843" s="7"/>
      <c r="P843" s="8"/>
    </row>
    <row r="844" ht="35" hidden="1" customHeight="1" spans="1:16">
      <c r="A844" s="7">
        <v>842</v>
      </c>
      <c r="B844" s="7">
        <v>2024</v>
      </c>
      <c r="C844" s="3" t="s">
        <v>16</v>
      </c>
      <c r="D844" s="3" t="s">
        <v>46</v>
      </c>
      <c r="E844" s="3" t="s">
        <v>484</v>
      </c>
      <c r="F844" s="7">
        <v>202434310301</v>
      </c>
      <c r="G844" s="3" t="s">
        <v>19</v>
      </c>
      <c r="H844" s="7">
        <v>0</v>
      </c>
      <c r="I844" s="7">
        <v>0</v>
      </c>
      <c r="J844" s="7">
        <v>26.8</v>
      </c>
      <c r="K844" s="7">
        <v>135</v>
      </c>
      <c r="L844" s="7">
        <v>0</v>
      </c>
      <c r="M844" s="7" t="str">
        <f>IF(COUNTIF(体测成绩!$A$2:$A$530,$F844&amp;"")=0,"",IF(VLOOKUP($F844&amp;"",体测成绩!$A$2:$B$530,2,FALSE)="免测",80,VLOOKUP($F844&amp;"",体测成绩!$A$2:$B$530,2,FALSE)))</f>
        <v/>
      </c>
      <c r="N844" s="7" t="str">
        <f>IF(OR(IFERROR(VALUE(M844)&lt;80,FALSE),COUNTIF(缓考名单!$A$2:$A$49,$F844&amp;"")&gt;0,COUNTIF(缓考名单!$B$2:$B$49,#REF!)&gt;0,IFERROR(VLOOKUP($F844&amp;"",学年成绩!$A$2:$B$462,2,FALSE)&lt;&gt;"100%",FALSE)),"是","")</f>
        <v/>
      </c>
      <c r="O844" s="7"/>
      <c r="P844" s="8"/>
    </row>
    <row r="845" ht="35" hidden="1" customHeight="1" spans="1:16">
      <c r="A845" s="7">
        <v>843</v>
      </c>
      <c r="B845" s="7">
        <v>2024</v>
      </c>
      <c r="C845" s="3" t="s">
        <v>16</v>
      </c>
      <c r="D845" s="3" t="s">
        <v>46</v>
      </c>
      <c r="E845" s="3" t="s">
        <v>484</v>
      </c>
      <c r="F845" s="7">
        <v>202414720102</v>
      </c>
      <c r="G845" s="3" t="s">
        <v>20</v>
      </c>
      <c r="H845" s="7">
        <v>0</v>
      </c>
      <c r="I845" s="7">
        <v>0</v>
      </c>
      <c r="J845" s="7">
        <v>27.8</v>
      </c>
      <c r="K845" s="7">
        <v>122</v>
      </c>
      <c r="L845" s="7">
        <v>0</v>
      </c>
      <c r="M845" s="7" t="str">
        <f>IF(COUNTIF(体测成绩!$A$2:$A$530,$F845&amp;"")=0,"",IF(VLOOKUP($F845&amp;"",体测成绩!$A$2:$B$530,2,FALSE)="免测",80,VLOOKUP($F845&amp;"",体测成绩!$A$2:$B$530,2,FALSE)))</f>
        <v/>
      </c>
      <c r="N845" s="7" t="str">
        <f>IF(OR(IFERROR(VALUE(M845)&lt;80,FALSE),COUNTIF(缓考名单!$A$2:$A$49,$F845&amp;"")&gt;0,COUNTIF(缓考名单!$B$2:$B$49,#REF!)&gt;0,IFERROR(VLOOKUP($F845&amp;"",学年成绩!$A$2:$B$462,2,FALSE)&lt;&gt;"100%",FALSE)),"是","")</f>
        <v/>
      </c>
      <c r="O845" s="7"/>
      <c r="P845" s="8"/>
    </row>
    <row r="846" ht="35" hidden="1" customHeight="1" spans="1:16">
      <c r="A846" s="7">
        <v>844</v>
      </c>
      <c r="B846" s="7">
        <v>2024</v>
      </c>
      <c r="C846" s="3" t="s">
        <v>16</v>
      </c>
      <c r="D846" s="3" t="s">
        <v>46</v>
      </c>
      <c r="E846" s="3" t="s">
        <v>484</v>
      </c>
      <c r="F846" s="7">
        <v>202434310302</v>
      </c>
      <c r="G846" s="3" t="s">
        <v>19</v>
      </c>
      <c r="H846" s="7">
        <v>0</v>
      </c>
      <c r="I846" s="7">
        <v>0</v>
      </c>
      <c r="J846" s="7">
        <v>21</v>
      </c>
      <c r="K846" s="7">
        <v>263</v>
      </c>
      <c r="L846" s="7">
        <v>0</v>
      </c>
      <c r="M846" s="7" t="str">
        <f>IF(COUNTIF(体测成绩!$A$2:$A$530,$F846&amp;"")=0,"",IF(VLOOKUP($F846&amp;"",体测成绩!$A$2:$B$530,2,FALSE)="免测",80,VLOOKUP($F846&amp;"",体测成绩!$A$2:$B$530,2,FALSE)))</f>
        <v/>
      </c>
      <c r="N846" s="7" t="str">
        <f>IF(OR(IFERROR(VALUE(M846)&lt;80,FALSE),COUNTIF(缓考名单!$A$2:$A$49,$F846&amp;"")&gt;0,COUNTIF(缓考名单!$B$2:$B$49,#REF!)&gt;0,IFERROR(VLOOKUP($F846&amp;"",学年成绩!$A$2:$B$462,2,FALSE)&lt;&gt;"100%",FALSE)),"是","")</f>
        <v/>
      </c>
      <c r="O846" s="7"/>
      <c r="P846" s="8"/>
    </row>
    <row r="847" ht="35" hidden="1" customHeight="1" spans="1:16">
      <c r="A847" s="7">
        <v>845</v>
      </c>
      <c r="B847" s="7">
        <v>2024</v>
      </c>
      <c r="C847" s="3" t="s">
        <v>16</v>
      </c>
      <c r="D847" s="3" t="s">
        <v>46</v>
      </c>
      <c r="E847" s="3" t="s">
        <v>484</v>
      </c>
      <c r="F847" s="7">
        <v>202434310319</v>
      </c>
      <c r="G847" s="3" t="s">
        <v>19</v>
      </c>
      <c r="H847" s="7">
        <v>0</v>
      </c>
      <c r="I847" s="7">
        <v>0</v>
      </c>
      <c r="J847" s="7">
        <v>21</v>
      </c>
      <c r="K847" s="7">
        <v>263</v>
      </c>
      <c r="L847" s="7">
        <v>0</v>
      </c>
      <c r="M847" s="7" t="str">
        <f>IF(COUNTIF(体测成绩!$A$2:$A$530,$F847&amp;"")=0,"",IF(VLOOKUP($F847&amp;"",体测成绩!$A$2:$B$530,2,FALSE)="免测",80,VLOOKUP($F847&amp;"",体测成绩!$A$2:$B$530,2,FALSE)))</f>
        <v/>
      </c>
      <c r="N847" s="7" t="str">
        <f>IF(OR(IFERROR(VALUE(M847)&lt;80,FALSE),COUNTIF(缓考名单!$A$2:$A$49,$F847&amp;"")&gt;0,COUNTIF(缓考名单!$B$2:$B$49,#REF!)&gt;0,IFERROR(VLOOKUP($F847&amp;"",学年成绩!$A$2:$B$462,2,FALSE)&lt;&gt;"100%",FALSE)),"是","")</f>
        <v/>
      </c>
      <c r="O847" s="7"/>
      <c r="P847" s="8"/>
    </row>
    <row r="848" ht="35" hidden="1" customHeight="1" spans="1:16">
      <c r="A848" s="7">
        <v>846</v>
      </c>
      <c r="B848" s="7">
        <v>2024</v>
      </c>
      <c r="C848" s="3" t="s">
        <v>16</v>
      </c>
      <c r="D848" s="3" t="s">
        <v>46</v>
      </c>
      <c r="E848" s="3" t="s">
        <v>484</v>
      </c>
      <c r="F848" s="7">
        <v>202434310307</v>
      </c>
      <c r="G848" s="3" t="s">
        <v>20</v>
      </c>
      <c r="H848" s="7">
        <v>0</v>
      </c>
      <c r="I848" s="7">
        <v>0</v>
      </c>
      <c r="J848" s="7">
        <v>21</v>
      </c>
      <c r="K848" s="7">
        <v>263</v>
      </c>
      <c r="L848" s="7">
        <v>0</v>
      </c>
      <c r="M848" s="7" t="str">
        <f>IF(COUNTIF(体测成绩!$A$2:$A$530,$F848&amp;"")=0,"",IF(VLOOKUP($F848&amp;"",体测成绩!$A$2:$B$530,2,FALSE)="免测",80,VLOOKUP($F848&amp;"",体测成绩!$A$2:$B$530,2,FALSE)))</f>
        <v/>
      </c>
      <c r="N848" s="7" t="str">
        <f>IF(OR(IFERROR(VALUE(M848)&lt;80,FALSE),COUNTIF(缓考名单!$A$2:$A$49,$F848&amp;"")&gt;0,COUNTIF(缓考名单!$B$2:$B$49,#REF!)&gt;0,IFERROR(VLOOKUP($F848&amp;"",学年成绩!$A$2:$B$462,2,FALSE)&lt;&gt;"100%",FALSE)),"是","")</f>
        <v/>
      </c>
      <c r="O848" s="7"/>
      <c r="P848" s="8"/>
    </row>
    <row r="849" ht="35" hidden="1" customHeight="1" spans="1:16">
      <c r="A849" s="7">
        <v>847</v>
      </c>
      <c r="B849" s="7">
        <v>2024</v>
      </c>
      <c r="C849" s="3" t="s">
        <v>16</v>
      </c>
      <c r="D849" s="3" t="s">
        <v>46</v>
      </c>
      <c r="E849" s="3" t="s">
        <v>484</v>
      </c>
      <c r="F849" s="7">
        <v>202434310309</v>
      </c>
      <c r="G849" s="3" t="s">
        <v>19</v>
      </c>
      <c r="H849" s="7">
        <v>0</v>
      </c>
      <c r="I849" s="7">
        <v>0</v>
      </c>
      <c r="J849" s="7">
        <v>21</v>
      </c>
      <c r="K849" s="7">
        <v>263</v>
      </c>
      <c r="L849" s="7">
        <v>0</v>
      </c>
      <c r="M849" s="7" t="str">
        <f>IF(COUNTIF(体测成绩!$A$2:$A$530,$F849&amp;"")=0,"",IF(VLOOKUP($F849&amp;"",体测成绩!$A$2:$B$530,2,FALSE)="免测",80,VLOOKUP($F849&amp;"",体测成绩!$A$2:$B$530,2,FALSE)))</f>
        <v/>
      </c>
      <c r="N849" s="7" t="str">
        <f>IF(OR(IFERROR(VALUE(M849)&lt;80,FALSE),COUNTIF(缓考名单!$A$2:$A$49,$F849&amp;"")&gt;0,COUNTIF(缓考名单!$B$2:$B$49,#REF!)&gt;0,IFERROR(VLOOKUP($F849&amp;"",学年成绩!$A$2:$B$462,2,FALSE)&lt;&gt;"100%",FALSE)),"是","")</f>
        <v/>
      </c>
      <c r="O849" s="7"/>
      <c r="P849" s="8"/>
    </row>
    <row r="850" ht="35" hidden="1" customHeight="1" spans="1:16">
      <c r="A850" s="7">
        <v>848</v>
      </c>
      <c r="B850" s="7">
        <v>2024</v>
      </c>
      <c r="C850" s="3" t="s">
        <v>16</v>
      </c>
      <c r="D850" s="3" t="s">
        <v>46</v>
      </c>
      <c r="E850" s="3" t="s">
        <v>484</v>
      </c>
      <c r="F850" s="7">
        <v>202434310308</v>
      </c>
      <c r="G850" s="3" t="s">
        <v>19</v>
      </c>
      <c r="H850" s="7">
        <v>0</v>
      </c>
      <c r="I850" s="7">
        <v>0</v>
      </c>
      <c r="J850" s="7">
        <v>21</v>
      </c>
      <c r="K850" s="7">
        <v>263</v>
      </c>
      <c r="L850" s="7">
        <v>0</v>
      </c>
      <c r="M850" s="7" t="str">
        <f>IF(COUNTIF(体测成绩!$A$2:$A$530,$F850&amp;"")=0,"",IF(VLOOKUP($F850&amp;"",体测成绩!$A$2:$B$530,2,FALSE)="免测",80,VLOOKUP($F850&amp;"",体测成绩!$A$2:$B$530,2,FALSE)))</f>
        <v/>
      </c>
      <c r="N850" s="7" t="str">
        <f>IF(OR(IFERROR(VALUE(M850)&lt;80,FALSE),COUNTIF(缓考名单!$A$2:$A$49,$F850&amp;"")&gt;0,COUNTIF(缓考名单!$B$2:$B$49,#REF!)&gt;0,IFERROR(VLOOKUP($F850&amp;"",学年成绩!$A$2:$B$462,2,FALSE)&lt;&gt;"100%",FALSE)),"是","")</f>
        <v/>
      </c>
      <c r="O850" s="7"/>
      <c r="P850" s="8"/>
    </row>
    <row r="851" ht="35" hidden="1" customHeight="1" spans="1:16">
      <c r="A851" s="7">
        <v>849</v>
      </c>
      <c r="B851" s="7">
        <v>2024</v>
      </c>
      <c r="C851" s="3" t="s">
        <v>16</v>
      </c>
      <c r="D851" s="3" t="s">
        <v>46</v>
      </c>
      <c r="E851" s="3" t="s">
        <v>484</v>
      </c>
      <c r="F851" s="7">
        <v>202434310317</v>
      </c>
      <c r="G851" s="3" t="s">
        <v>20</v>
      </c>
      <c r="H851" s="7">
        <v>0</v>
      </c>
      <c r="I851" s="7">
        <v>0</v>
      </c>
      <c r="J851" s="7">
        <v>25.85</v>
      </c>
      <c r="K851" s="7">
        <v>148</v>
      </c>
      <c r="L851" s="7">
        <v>0</v>
      </c>
      <c r="M851" s="7" t="str">
        <f>IF(COUNTIF(体测成绩!$A$2:$A$530,$F851&amp;"")=0,"",IF(VLOOKUP($F851&amp;"",体测成绩!$A$2:$B$530,2,FALSE)="免测",80,VLOOKUP($F851&amp;"",体测成绩!$A$2:$B$530,2,FALSE)))</f>
        <v/>
      </c>
      <c r="N851" s="7" t="str">
        <f>IF(OR(IFERROR(VALUE(M851)&lt;80,FALSE),COUNTIF(缓考名单!$A$2:$A$49,$F851&amp;"")&gt;0,COUNTIF(缓考名单!$B$2:$B$49,#REF!)&gt;0,IFERROR(VLOOKUP($F851&amp;"",学年成绩!$A$2:$B$462,2,FALSE)&lt;&gt;"100%",FALSE)),"是","")</f>
        <v/>
      </c>
      <c r="O851" s="7"/>
      <c r="P851" s="8"/>
    </row>
    <row r="852" ht="35" hidden="1" customHeight="1" spans="1:16">
      <c r="A852" s="7">
        <v>850</v>
      </c>
      <c r="B852" s="7">
        <v>2024</v>
      </c>
      <c r="C852" s="3" t="s">
        <v>16</v>
      </c>
      <c r="D852" s="3" t="s">
        <v>46</v>
      </c>
      <c r="E852" s="3" t="s">
        <v>485</v>
      </c>
      <c r="F852" s="7">
        <v>202434310409</v>
      </c>
      <c r="G852" s="3" t="s">
        <v>19</v>
      </c>
      <c r="H852" s="7">
        <v>0</v>
      </c>
      <c r="I852" s="7">
        <v>0</v>
      </c>
      <c r="J852" s="7">
        <v>29.1</v>
      </c>
      <c r="K852" s="7">
        <v>106</v>
      </c>
      <c r="L852" s="7">
        <v>0</v>
      </c>
      <c r="M852" s="7" t="str">
        <f>IF(COUNTIF(体测成绩!$A$2:$A$530,$F852&amp;"")=0,"",IF(VLOOKUP($F852&amp;"",体测成绩!$A$2:$B$530,2,FALSE)="免测",80,VLOOKUP($F852&amp;"",体测成绩!$A$2:$B$530,2,FALSE)))</f>
        <v/>
      </c>
      <c r="N852" s="7" t="str">
        <f>IF(OR(IFERROR(VALUE(M852)&lt;80,FALSE),COUNTIF(缓考名单!$A$2:$A$49,$F852&amp;"")&gt;0,COUNTIF(缓考名单!$B$2:$B$49,#REF!)&gt;0,IFERROR(VLOOKUP($F852&amp;"",学年成绩!$A$2:$B$462,2,FALSE)&lt;&gt;"100%",FALSE)),"是","")</f>
        <v/>
      </c>
      <c r="O852" s="7"/>
      <c r="P852" s="8"/>
    </row>
    <row r="853" ht="35" hidden="1" customHeight="1" spans="1:16">
      <c r="A853" s="7">
        <v>851</v>
      </c>
      <c r="B853" s="7">
        <v>2024</v>
      </c>
      <c r="C853" s="3" t="s">
        <v>16</v>
      </c>
      <c r="D853" s="3" t="s">
        <v>46</v>
      </c>
      <c r="E853" s="3" t="s">
        <v>485</v>
      </c>
      <c r="F853" s="7">
        <v>202434310417</v>
      </c>
      <c r="G853" s="3" t="s">
        <v>19</v>
      </c>
      <c r="H853" s="7">
        <v>0</v>
      </c>
      <c r="I853" s="7">
        <v>0</v>
      </c>
      <c r="J853" s="7">
        <v>23.35</v>
      </c>
      <c r="K853" s="7">
        <v>197</v>
      </c>
      <c r="L853" s="7">
        <v>0</v>
      </c>
      <c r="M853" s="7" t="str">
        <f>IF(COUNTIF(体测成绩!$A$2:$A$530,$F853&amp;"")=0,"",IF(VLOOKUP($F853&amp;"",体测成绩!$A$2:$B$530,2,FALSE)="免测",80,VLOOKUP($F853&amp;"",体测成绩!$A$2:$B$530,2,FALSE)))</f>
        <v/>
      </c>
      <c r="N853" s="7" t="str">
        <f>IF(OR(IFERROR(VALUE(M853)&lt;80,FALSE),COUNTIF(缓考名单!$A$2:$A$49,$F853&amp;"")&gt;0,COUNTIF(缓考名单!$B$2:$B$49,#REF!)&gt;0,IFERROR(VLOOKUP($F853&amp;"",学年成绩!$A$2:$B$462,2,FALSE)&lt;&gt;"100%",FALSE)),"是","")</f>
        <v/>
      </c>
      <c r="O853" s="7"/>
      <c r="P853" s="8"/>
    </row>
    <row r="854" ht="35" hidden="1" customHeight="1" spans="1:16">
      <c r="A854" s="7">
        <v>852</v>
      </c>
      <c r="B854" s="7">
        <v>2024</v>
      </c>
      <c r="C854" s="3" t="s">
        <v>16</v>
      </c>
      <c r="D854" s="3" t="s">
        <v>46</v>
      </c>
      <c r="E854" s="3" t="s">
        <v>485</v>
      </c>
      <c r="F854" s="7">
        <v>202434310416</v>
      </c>
      <c r="G854" s="3" t="s">
        <v>19</v>
      </c>
      <c r="H854" s="7">
        <v>0</v>
      </c>
      <c r="I854" s="7">
        <v>0</v>
      </c>
      <c r="J854" s="7">
        <v>22</v>
      </c>
      <c r="K854" s="7">
        <v>238</v>
      </c>
      <c r="L854" s="7">
        <v>0</v>
      </c>
      <c r="M854" s="7" t="str">
        <f>IF(COUNTIF(体测成绩!$A$2:$A$530,$F854&amp;"")=0,"",IF(VLOOKUP($F854&amp;"",体测成绩!$A$2:$B$530,2,FALSE)="免测",80,VLOOKUP($F854&amp;"",体测成绩!$A$2:$B$530,2,FALSE)))</f>
        <v/>
      </c>
      <c r="N854" s="7" t="str">
        <f>IF(OR(IFERROR(VALUE(M854)&lt;80,FALSE),COUNTIF(缓考名单!$A$2:$A$49,$F854&amp;"")&gt;0,COUNTIF(缓考名单!$B$2:$B$49,#REF!)&gt;0,IFERROR(VLOOKUP($F854&amp;"",学年成绩!$A$2:$B$462,2,FALSE)&lt;&gt;"100%",FALSE)),"是","")</f>
        <v/>
      </c>
      <c r="O854" s="7"/>
      <c r="P854" s="8"/>
    </row>
    <row r="855" ht="35" hidden="1" customHeight="1" spans="1:16">
      <c r="A855" s="7">
        <v>853</v>
      </c>
      <c r="B855" s="7">
        <v>2024</v>
      </c>
      <c r="C855" s="3" t="s">
        <v>16</v>
      </c>
      <c r="D855" s="3" t="s">
        <v>46</v>
      </c>
      <c r="E855" s="3" t="s">
        <v>485</v>
      </c>
      <c r="F855" s="7">
        <v>202434310422</v>
      </c>
      <c r="G855" s="3" t="s">
        <v>20</v>
      </c>
      <c r="H855" s="7">
        <v>0</v>
      </c>
      <c r="I855" s="7">
        <v>0</v>
      </c>
      <c r="J855" s="7">
        <v>31.16</v>
      </c>
      <c r="K855" s="7">
        <v>73</v>
      </c>
      <c r="L855" s="7">
        <v>0</v>
      </c>
      <c r="M855" s="7" t="str">
        <f>IF(COUNTIF(体测成绩!$A$2:$A$530,$F855&amp;"")=0,"",IF(VLOOKUP($F855&amp;"",体测成绩!$A$2:$B$530,2,FALSE)="免测",80,VLOOKUP($F855&amp;"",体测成绩!$A$2:$B$530,2,FALSE)))</f>
        <v/>
      </c>
      <c r="N855" s="7" t="str">
        <f>IF(OR(IFERROR(VALUE(M855)&lt;80,FALSE),COUNTIF(缓考名单!$A$2:$A$49,$F855&amp;"")&gt;0,COUNTIF(缓考名单!$B$2:$B$49,#REF!)&gt;0,IFERROR(VLOOKUP($F855&amp;"",学年成绩!$A$2:$B$462,2,FALSE)&lt;&gt;"100%",FALSE)),"是","")</f>
        <v/>
      </c>
      <c r="O855" s="7"/>
      <c r="P855" s="8"/>
    </row>
    <row r="856" ht="35" hidden="1" customHeight="1" spans="1:16">
      <c r="A856" s="7">
        <v>854</v>
      </c>
      <c r="B856" s="7">
        <v>2024</v>
      </c>
      <c r="C856" s="3" t="s">
        <v>16</v>
      </c>
      <c r="D856" s="3" t="s">
        <v>46</v>
      </c>
      <c r="E856" s="3" t="s">
        <v>485</v>
      </c>
      <c r="F856" s="7">
        <v>202416110323</v>
      </c>
      <c r="G856" s="3" t="s">
        <v>20</v>
      </c>
      <c r="H856" s="7">
        <v>0</v>
      </c>
      <c r="I856" s="7">
        <v>0</v>
      </c>
      <c r="J856" s="7">
        <v>29</v>
      </c>
      <c r="K856" s="7">
        <v>108</v>
      </c>
      <c r="L856" s="7">
        <v>0</v>
      </c>
      <c r="M856" s="7" t="str">
        <f>IF(COUNTIF(体测成绩!$A$2:$A$530,$F856&amp;"")=0,"",IF(VLOOKUP($F856&amp;"",体测成绩!$A$2:$B$530,2,FALSE)="免测",80,VLOOKUP($F856&amp;"",体测成绩!$A$2:$B$530,2,FALSE)))</f>
        <v/>
      </c>
      <c r="N856" s="7" t="str">
        <f>IF(OR(IFERROR(VALUE(M856)&lt;80,FALSE),COUNTIF(缓考名单!$A$2:$A$49,$F856&amp;"")&gt;0,COUNTIF(缓考名单!$B$2:$B$49,#REF!)&gt;0,IFERROR(VLOOKUP($F856&amp;"",学年成绩!$A$2:$B$462,2,FALSE)&lt;&gt;"100%",FALSE)),"是","")</f>
        <v>是</v>
      </c>
      <c r="O856" s="7"/>
      <c r="P856" s="8"/>
    </row>
    <row r="857" ht="35" hidden="1" customHeight="1" spans="1:16">
      <c r="A857" s="7">
        <v>855</v>
      </c>
      <c r="B857" s="7">
        <v>2024</v>
      </c>
      <c r="C857" s="3" t="s">
        <v>16</v>
      </c>
      <c r="D857" s="3" t="s">
        <v>46</v>
      </c>
      <c r="E857" s="3" t="s">
        <v>485</v>
      </c>
      <c r="F857" s="7">
        <v>202434310425</v>
      </c>
      <c r="G857" s="3" t="s">
        <v>20</v>
      </c>
      <c r="H857" s="7">
        <v>0</v>
      </c>
      <c r="I857" s="7">
        <v>0</v>
      </c>
      <c r="J857" s="7">
        <v>24</v>
      </c>
      <c r="K857" s="7">
        <v>182</v>
      </c>
      <c r="L857" s="7">
        <v>0</v>
      </c>
      <c r="M857" s="7" t="str">
        <f>IF(COUNTIF(体测成绩!$A$2:$A$530,$F857&amp;"")=0,"",IF(VLOOKUP($F857&amp;"",体测成绩!$A$2:$B$530,2,FALSE)="免测",80,VLOOKUP($F857&amp;"",体测成绩!$A$2:$B$530,2,FALSE)))</f>
        <v/>
      </c>
      <c r="N857" s="7" t="str">
        <f>IF(OR(IFERROR(VALUE(M857)&lt;80,FALSE),COUNTIF(缓考名单!$A$2:$A$49,$F857&amp;"")&gt;0,COUNTIF(缓考名单!$B$2:$B$49,#REF!)&gt;0,IFERROR(VLOOKUP($F857&amp;"",学年成绩!$A$2:$B$462,2,FALSE)&lt;&gt;"100%",FALSE)),"是","")</f>
        <v/>
      </c>
      <c r="O857" s="7"/>
      <c r="P857" s="8"/>
    </row>
    <row r="858" ht="35" hidden="1" customHeight="1" spans="1:16">
      <c r="A858" s="7">
        <v>856</v>
      </c>
      <c r="B858" s="7">
        <v>2024</v>
      </c>
      <c r="C858" s="3" t="s">
        <v>16</v>
      </c>
      <c r="D858" s="3" t="s">
        <v>46</v>
      </c>
      <c r="E858" s="3" t="s">
        <v>485</v>
      </c>
      <c r="F858" s="7">
        <v>202434310423</v>
      </c>
      <c r="G858" s="3" t="s">
        <v>19</v>
      </c>
      <c r="H858" s="7">
        <v>0</v>
      </c>
      <c r="I858" s="7">
        <v>0</v>
      </c>
      <c r="J858" s="7">
        <v>22.2</v>
      </c>
      <c r="K858" s="7">
        <v>230</v>
      </c>
      <c r="L858" s="7">
        <v>0</v>
      </c>
      <c r="M858" s="7" t="str">
        <f>IF(COUNTIF(体测成绩!$A$2:$A$530,$F858&amp;"")=0,"",IF(VLOOKUP($F858&amp;"",体测成绩!$A$2:$B$530,2,FALSE)="免测",80,VLOOKUP($F858&amp;"",体测成绩!$A$2:$B$530,2,FALSE)))</f>
        <v/>
      </c>
      <c r="N858" s="7" t="str">
        <f>IF(OR(IFERROR(VALUE(M858)&lt;80,FALSE),COUNTIF(缓考名单!$A$2:$A$49,$F858&amp;"")&gt;0,COUNTIF(缓考名单!$B$2:$B$49,#REF!)&gt;0,IFERROR(VLOOKUP($F858&amp;"",学年成绩!$A$2:$B$462,2,FALSE)&lt;&gt;"100%",FALSE)),"是","")</f>
        <v/>
      </c>
      <c r="O858" s="7"/>
      <c r="P858" s="8"/>
    </row>
    <row r="859" ht="35" hidden="1" customHeight="1" spans="1:16">
      <c r="A859" s="7">
        <v>857</v>
      </c>
      <c r="B859" s="7">
        <v>2024</v>
      </c>
      <c r="C859" s="3" t="s">
        <v>16</v>
      </c>
      <c r="D859" s="3" t="s">
        <v>46</v>
      </c>
      <c r="E859" s="3" t="s">
        <v>485</v>
      </c>
      <c r="F859" s="7">
        <v>202434310421</v>
      </c>
      <c r="G859" s="3" t="s">
        <v>19</v>
      </c>
      <c r="H859" s="7">
        <v>0</v>
      </c>
      <c r="I859" s="7">
        <v>0</v>
      </c>
      <c r="J859" s="7">
        <v>22.9</v>
      </c>
      <c r="K859" s="7">
        <v>216</v>
      </c>
      <c r="L859" s="7">
        <v>0</v>
      </c>
      <c r="M859" s="7" t="str">
        <f>IF(COUNTIF(体测成绩!$A$2:$A$530,$F859&amp;"")=0,"",IF(VLOOKUP($F859&amp;"",体测成绩!$A$2:$B$530,2,FALSE)="免测",80,VLOOKUP($F859&amp;"",体测成绩!$A$2:$B$530,2,FALSE)))</f>
        <v/>
      </c>
      <c r="N859" s="7" t="str">
        <f>IF(OR(IFERROR(VALUE(M859)&lt;80,FALSE),COUNTIF(缓考名单!$A$2:$A$49,$F859&amp;"")&gt;0,COUNTIF(缓考名单!$B$2:$B$49,#REF!)&gt;0,IFERROR(VLOOKUP($F859&amp;"",学年成绩!$A$2:$B$462,2,FALSE)&lt;&gt;"100%",FALSE)),"是","")</f>
        <v/>
      </c>
      <c r="O859" s="7"/>
      <c r="P859" s="8"/>
    </row>
    <row r="860" ht="35" hidden="1" customHeight="1" spans="1:16">
      <c r="A860" s="7">
        <v>858</v>
      </c>
      <c r="B860" s="7">
        <v>2024</v>
      </c>
      <c r="C860" s="3" t="s">
        <v>16</v>
      </c>
      <c r="D860" s="3" t="s">
        <v>46</v>
      </c>
      <c r="E860" s="3" t="s">
        <v>485</v>
      </c>
      <c r="F860" s="7">
        <v>202434310411</v>
      </c>
      <c r="G860" s="3" t="s">
        <v>20</v>
      </c>
      <c r="H860" s="7">
        <v>0</v>
      </c>
      <c r="I860" s="7">
        <v>0</v>
      </c>
      <c r="J860" s="7">
        <v>20.86</v>
      </c>
      <c r="K860" s="7">
        <v>415</v>
      </c>
      <c r="L860" s="7">
        <v>0</v>
      </c>
      <c r="M860" s="7" t="str">
        <f>IF(COUNTIF(体测成绩!$A$2:$A$530,$F860&amp;"")=0,"",IF(VLOOKUP($F860&amp;"",体测成绩!$A$2:$B$530,2,FALSE)="免测",80,VLOOKUP($F860&amp;"",体测成绩!$A$2:$B$530,2,FALSE)))</f>
        <v/>
      </c>
      <c r="N860" s="7" t="str">
        <f>IF(OR(IFERROR(VALUE(M860)&lt;80,FALSE),COUNTIF(缓考名单!$A$2:$A$49,$F860&amp;"")&gt;0,COUNTIF(缓考名单!$B$2:$B$49,#REF!)&gt;0,IFERROR(VLOOKUP($F860&amp;"",学年成绩!$A$2:$B$462,2,FALSE)&lt;&gt;"100%",FALSE)),"是","")</f>
        <v/>
      </c>
      <c r="O860" s="7"/>
      <c r="P860" s="8"/>
    </row>
    <row r="861" ht="35" hidden="1" customHeight="1" spans="1:16">
      <c r="A861" s="7">
        <v>859</v>
      </c>
      <c r="B861" s="7">
        <v>2024</v>
      </c>
      <c r="C861" s="3" t="s">
        <v>16</v>
      </c>
      <c r="D861" s="3" t="s">
        <v>46</v>
      </c>
      <c r="E861" s="3" t="s">
        <v>485</v>
      </c>
      <c r="F861" s="7">
        <v>202434310431</v>
      </c>
      <c r="G861" s="3" t="s">
        <v>19</v>
      </c>
      <c r="H861" s="7">
        <v>0</v>
      </c>
      <c r="I861" s="7">
        <v>0</v>
      </c>
      <c r="J861" s="7">
        <v>21</v>
      </c>
      <c r="K861" s="7">
        <v>263</v>
      </c>
      <c r="L861" s="7">
        <v>0</v>
      </c>
      <c r="M861" s="7" t="str">
        <f>IF(COUNTIF(体测成绩!$A$2:$A$530,$F861&amp;"")=0,"",IF(VLOOKUP($F861&amp;"",体测成绩!$A$2:$B$530,2,FALSE)="免测",80,VLOOKUP($F861&amp;"",体测成绩!$A$2:$B$530,2,FALSE)))</f>
        <v/>
      </c>
      <c r="N861" s="7" t="str">
        <f>IF(OR(IFERROR(VALUE(M861)&lt;80,FALSE),COUNTIF(缓考名单!$A$2:$A$49,$F861&amp;"")&gt;0,COUNTIF(缓考名单!$B$2:$B$49,#REF!)&gt;0,IFERROR(VLOOKUP($F861&amp;"",学年成绩!$A$2:$B$462,2,FALSE)&lt;&gt;"100%",FALSE)),"是","")</f>
        <v/>
      </c>
      <c r="O861" s="7"/>
      <c r="P861" s="8"/>
    </row>
    <row r="862" ht="35" hidden="1" customHeight="1" spans="1:16">
      <c r="A862" s="7">
        <v>860</v>
      </c>
      <c r="B862" s="7">
        <v>2024</v>
      </c>
      <c r="C862" s="3" t="s">
        <v>16</v>
      </c>
      <c r="D862" s="3" t="s">
        <v>46</v>
      </c>
      <c r="E862" s="3" t="s">
        <v>485</v>
      </c>
      <c r="F862" s="7">
        <v>202434310432</v>
      </c>
      <c r="G862" s="3" t="s">
        <v>19</v>
      </c>
      <c r="H862" s="7">
        <v>0</v>
      </c>
      <c r="I862" s="7">
        <v>0</v>
      </c>
      <c r="J862" s="7">
        <v>21</v>
      </c>
      <c r="K862" s="7">
        <v>263</v>
      </c>
      <c r="L862" s="7">
        <v>0</v>
      </c>
      <c r="M862" s="7" t="str">
        <f>IF(COUNTIF(体测成绩!$A$2:$A$530,$F862&amp;"")=0,"",IF(VLOOKUP($F862&amp;"",体测成绩!$A$2:$B$530,2,FALSE)="免测",80,VLOOKUP($F862&amp;"",体测成绩!$A$2:$B$530,2,FALSE)))</f>
        <v/>
      </c>
      <c r="N862" s="7" t="str">
        <f>IF(OR(IFERROR(VALUE(M862)&lt;80,FALSE),COUNTIF(缓考名单!$A$2:$A$49,$F862&amp;"")&gt;0,COUNTIF(缓考名单!$B$2:$B$49,#REF!)&gt;0,IFERROR(VLOOKUP($F862&amp;"",学年成绩!$A$2:$B$462,2,FALSE)&lt;&gt;"100%",FALSE)),"是","")</f>
        <v/>
      </c>
      <c r="O862" s="7"/>
      <c r="P862" s="8"/>
    </row>
    <row r="863" ht="35" hidden="1" customHeight="1" spans="1:16">
      <c r="A863" s="7">
        <v>861</v>
      </c>
      <c r="B863" s="7">
        <v>2024</v>
      </c>
      <c r="C863" s="3" t="s">
        <v>16</v>
      </c>
      <c r="D863" s="3" t="s">
        <v>46</v>
      </c>
      <c r="E863" s="3" t="s">
        <v>485</v>
      </c>
      <c r="F863" s="7">
        <v>202434310412</v>
      </c>
      <c r="G863" s="3" t="s">
        <v>19</v>
      </c>
      <c r="H863" s="7">
        <v>0</v>
      </c>
      <c r="I863" s="7">
        <v>0</v>
      </c>
      <c r="J863" s="7">
        <v>26.21</v>
      </c>
      <c r="K863" s="7">
        <v>143</v>
      </c>
      <c r="L863" s="7">
        <v>0</v>
      </c>
      <c r="M863" s="7" t="str">
        <f>IF(COUNTIF(体测成绩!$A$2:$A$530,$F863&amp;"")=0,"",IF(VLOOKUP($F863&amp;"",体测成绩!$A$2:$B$530,2,FALSE)="免测",80,VLOOKUP($F863&amp;"",体测成绩!$A$2:$B$530,2,FALSE)))</f>
        <v/>
      </c>
      <c r="N863" s="7" t="str">
        <f>IF(OR(IFERROR(VALUE(M863)&lt;80,FALSE),COUNTIF(缓考名单!$A$2:$A$49,$F863&amp;"")&gt;0,COUNTIF(缓考名单!$B$2:$B$49,#REF!)&gt;0,IFERROR(VLOOKUP($F863&amp;"",学年成绩!$A$2:$B$462,2,FALSE)&lt;&gt;"100%",FALSE)),"是","")</f>
        <v/>
      </c>
      <c r="O863" s="7"/>
      <c r="P863" s="8"/>
    </row>
    <row r="864" ht="35" hidden="1" customHeight="1" spans="1:16">
      <c r="A864" s="7">
        <v>862</v>
      </c>
      <c r="B864" s="7">
        <v>2024</v>
      </c>
      <c r="C864" s="3" t="s">
        <v>16</v>
      </c>
      <c r="D864" s="3" t="s">
        <v>46</v>
      </c>
      <c r="E864" s="3" t="s">
        <v>485</v>
      </c>
      <c r="F864" s="7">
        <v>202434310404</v>
      </c>
      <c r="G864" s="3" t="s">
        <v>20</v>
      </c>
      <c r="H864" s="7">
        <v>0</v>
      </c>
      <c r="I864" s="7">
        <v>0</v>
      </c>
      <c r="J864" s="7">
        <v>25.8</v>
      </c>
      <c r="K864" s="7">
        <v>149</v>
      </c>
      <c r="L864" s="7">
        <v>0</v>
      </c>
      <c r="M864" s="7" t="str">
        <f>IF(COUNTIF(体测成绩!$A$2:$A$530,$F864&amp;"")=0,"",IF(VLOOKUP($F864&amp;"",体测成绩!$A$2:$B$530,2,FALSE)="免测",80,VLOOKUP($F864&amp;"",体测成绩!$A$2:$B$530,2,FALSE)))</f>
        <v/>
      </c>
      <c r="N864" s="7" t="str">
        <f>IF(OR(IFERROR(VALUE(M864)&lt;80,FALSE),COUNTIF(缓考名单!$A$2:$A$49,$F864&amp;"")&gt;0,COUNTIF(缓考名单!$B$2:$B$49,#REF!)&gt;0,IFERROR(VLOOKUP($F864&amp;"",学年成绩!$A$2:$B$462,2,FALSE)&lt;&gt;"100%",FALSE)),"是","")</f>
        <v/>
      </c>
      <c r="O864" s="7"/>
      <c r="P864" s="8"/>
    </row>
    <row r="865" ht="35" hidden="1" customHeight="1" spans="1:16">
      <c r="A865" s="7">
        <v>863</v>
      </c>
      <c r="B865" s="7">
        <v>2024</v>
      </c>
      <c r="C865" s="3" t="s">
        <v>16</v>
      </c>
      <c r="D865" s="3" t="s">
        <v>46</v>
      </c>
      <c r="E865" s="3" t="s">
        <v>485</v>
      </c>
      <c r="F865" s="7">
        <v>202434310403</v>
      </c>
      <c r="G865" s="3" t="s">
        <v>20</v>
      </c>
      <c r="H865" s="7">
        <v>0</v>
      </c>
      <c r="I865" s="7">
        <v>0</v>
      </c>
      <c r="J865" s="7">
        <v>25.4</v>
      </c>
      <c r="K865" s="7">
        <v>159</v>
      </c>
      <c r="L865" s="7">
        <v>0</v>
      </c>
      <c r="M865" s="7" t="str">
        <f>IF(COUNTIF(体测成绩!$A$2:$A$530,$F865&amp;"")=0,"",IF(VLOOKUP($F865&amp;"",体测成绩!$A$2:$B$530,2,FALSE)="免测",80,VLOOKUP($F865&amp;"",体测成绩!$A$2:$B$530,2,FALSE)))</f>
        <v/>
      </c>
      <c r="N865" s="7" t="str">
        <f>IF(OR(IFERROR(VALUE(M865)&lt;80,FALSE),COUNTIF(缓考名单!$A$2:$A$49,$F865&amp;"")&gt;0,COUNTIF(缓考名单!$B$2:$B$49,#REF!)&gt;0,IFERROR(VLOOKUP($F865&amp;"",学年成绩!$A$2:$B$462,2,FALSE)&lt;&gt;"100%",FALSE)),"是","")</f>
        <v/>
      </c>
      <c r="O865" s="7"/>
      <c r="P865" s="8"/>
    </row>
    <row r="866" ht="35" hidden="1" customHeight="1" spans="1:16">
      <c r="A866" s="7">
        <v>864</v>
      </c>
      <c r="B866" s="7">
        <v>2024</v>
      </c>
      <c r="C866" s="3" t="s">
        <v>16</v>
      </c>
      <c r="D866" s="3" t="s">
        <v>46</v>
      </c>
      <c r="E866" s="3" t="s">
        <v>485</v>
      </c>
      <c r="F866" s="7">
        <v>202434310430</v>
      </c>
      <c r="G866" s="3" t="s">
        <v>19</v>
      </c>
      <c r="H866" s="7">
        <v>0</v>
      </c>
      <c r="I866" s="7">
        <v>0</v>
      </c>
      <c r="J866" s="7">
        <v>21</v>
      </c>
      <c r="K866" s="7">
        <v>263</v>
      </c>
      <c r="L866" s="7">
        <v>0</v>
      </c>
      <c r="M866" s="7" t="str">
        <f>IF(COUNTIF(体测成绩!$A$2:$A$530,$F866&amp;"")=0,"",IF(VLOOKUP($F866&amp;"",体测成绩!$A$2:$B$530,2,FALSE)="免测",80,VLOOKUP($F866&amp;"",体测成绩!$A$2:$B$530,2,FALSE)))</f>
        <v/>
      </c>
      <c r="N866" s="7" t="str">
        <f>IF(OR(IFERROR(VALUE(M866)&lt;80,FALSE),COUNTIF(缓考名单!$A$2:$A$49,$F866&amp;"")&gt;0,COUNTIF(缓考名单!$B$2:$B$49,#REF!)&gt;0,IFERROR(VLOOKUP($F866&amp;"",学年成绩!$A$2:$B$462,2,FALSE)&lt;&gt;"100%",FALSE)),"是","")</f>
        <v/>
      </c>
      <c r="O866" s="7"/>
      <c r="P866" s="8"/>
    </row>
    <row r="867" ht="35" hidden="1" customHeight="1" spans="1:16">
      <c r="A867" s="7">
        <v>865</v>
      </c>
      <c r="B867" s="7">
        <v>2024</v>
      </c>
      <c r="C867" s="3" t="s">
        <v>16</v>
      </c>
      <c r="D867" s="3" t="s">
        <v>46</v>
      </c>
      <c r="E867" s="3" t="s">
        <v>485</v>
      </c>
      <c r="F867" s="7">
        <v>202314410229</v>
      </c>
      <c r="G867" s="3" t="s">
        <v>19</v>
      </c>
      <c r="H867" s="7">
        <v>0</v>
      </c>
      <c r="I867" s="7">
        <v>0</v>
      </c>
      <c r="J867" s="7">
        <v>31.6</v>
      </c>
      <c r="K867" s="7">
        <v>67</v>
      </c>
      <c r="L867" s="7">
        <v>0</v>
      </c>
      <c r="M867" s="7" t="str">
        <f>IF(COUNTIF(体测成绩!$A$2:$A$530,$F867&amp;"")=0,"",IF(VLOOKUP($F867&amp;"",体测成绩!$A$2:$B$530,2,FALSE)="免测",80,VLOOKUP($F867&amp;"",体测成绩!$A$2:$B$530,2,FALSE)))</f>
        <v/>
      </c>
      <c r="N867" s="7" t="str">
        <f>IF(OR(IFERROR(VALUE(M867)&lt;80,FALSE),COUNTIF(缓考名单!$A$2:$A$49,$F867&amp;"")&gt;0,COUNTIF(缓考名单!$B$2:$B$49,#REF!)&gt;0,IFERROR(VLOOKUP($F867&amp;"",学年成绩!$A$2:$B$462,2,FALSE)&lt;&gt;"100%",FALSE)),"是","")</f>
        <v/>
      </c>
      <c r="O867" s="7"/>
      <c r="P867" s="8"/>
    </row>
    <row r="868" ht="35" hidden="1" customHeight="1" spans="1:16">
      <c r="A868" s="7">
        <v>866</v>
      </c>
      <c r="B868" s="7">
        <v>2024</v>
      </c>
      <c r="C868" s="3" t="s">
        <v>16</v>
      </c>
      <c r="D868" s="3" t="s">
        <v>46</v>
      </c>
      <c r="E868" s="3" t="s">
        <v>485</v>
      </c>
      <c r="F868" s="7">
        <v>202434310428</v>
      </c>
      <c r="G868" s="3" t="s">
        <v>20</v>
      </c>
      <c r="H868" s="7">
        <v>0</v>
      </c>
      <c r="I868" s="7">
        <v>0</v>
      </c>
      <c r="J868" s="7">
        <v>21</v>
      </c>
      <c r="K868" s="7">
        <v>263</v>
      </c>
      <c r="L868" s="7">
        <v>0</v>
      </c>
      <c r="M868" s="7" t="str">
        <f>IF(COUNTIF(体测成绩!$A$2:$A$530,$F868&amp;"")=0,"",IF(VLOOKUP($F868&amp;"",体测成绩!$A$2:$B$530,2,FALSE)="免测",80,VLOOKUP($F868&amp;"",体测成绩!$A$2:$B$530,2,FALSE)))</f>
        <v/>
      </c>
      <c r="N868" s="7" t="str">
        <f>IF(OR(IFERROR(VALUE(M868)&lt;80,FALSE),COUNTIF(缓考名单!$A$2:$A$49,$F868&amp;"")&gt;0,COUNTIF(缓考名单!$B$2:$B$49,#REF!)&gt;0,IFERROR(VLOOKUP($F868&amp;"",学年成绩!$A$2:$B$462,2,FALSE)&lt;&gt;"100%",FALSE)),"是","")</f>
        <v/>
      </c>
      <c r="O868" s="7"/>
      <c r="P868" s="8"/>
    </row>
    <row r="869" ht="35" hidden="1" customHeight="1" spans="1:16">
      <c r="A869" s="7">
        <v>867</v>
      </c>
      <c r="B869" s="7">
        <v>2024</v>
      </c>
      <c r="C869" s="3" t="s">
        <v>16</v>
      </c>
      <c r="D869" s="3" t="s">
        <v>46</v>
      </c>
      <c r="E869" s="3" t="s">
        <v>485</v>
      </c>
      <c r="F869" s="7">
        <v>202434310429</v>
      </c>
      <c r="G869" s="3" t="s">
        <v>19</v>
      </c>
      <c r="H869" s="7">
        <v>0</v>
      </c>
      <c r="I869" s="7">
        <v>0</v>
      </c>
      <c r="J869" s="7">
        <v>21</v>
      </c>
      <c r="K869" s="7">
        <v>263</v>
      </c>
      <c r="L869" s="7">
        <v>0</v>
      </c>
      <c r="M869" s="7" t="str">
        <f>IF(COUNTIF(体测成绩!$A$2:$A$530,$F869&amp;"")=0,"",IF(VLOOKUP($F869&amp;"",体测成绩!$A$2:$B$530,2,FALSE)="免测",80,VLOOKUP($F869&amp;"",体测成绩!$A$2:$B$530,2,FALSE)))</f>
        <v/>
      </c>
      <c r="N869" s="7" t="str">
        <f>IF(OR(IFERROR(VALUE(M869)&lt;80,FALSE),COUNTIF(缓考名单!$A$2:$A$49,$F869&amp;"")&gt;0,COUNTIF(缓考名单!$B$2:$B$49,#REF!)&gt;0,IFERROR(VLOOKUP($F869&amp;"",学年成绩!$A$2:$B$462,2,FALSE)&lt;&gt;"100%",FALSE)),"是","")</f>
        <v/>
      </c>
      <c r="O869" s="7"/>
      <c r="P869" s="8"/>
    </row>
    <row r="870" ht="35" hidden="1" customHeight="1" spans="1:16">
      <c r="A870" s="7">
        <v>868</v>
      </c>
      <c r="B870" s="7">
        <v>2024</v>
      </c>
      <c r="C870" s="3" t="s">
        <v>16</v>
      </c>
      <c r="D870" s="3" t="s">
        <v>46</v>
      </c>
      <c r="E870" s="3" t="s">
        <v>485</v>
      </c>
      <c r="F870" s="7">
        <v>202434310415</v>
      </c>
      <c r="G870" s="3" t="s">
        <v>19</v>
      </c>
      <c r="H870" s="7">
        <v>0</v>
      </c>
      <c r="I870" s="7">
        <v>0</v>
      </c>
      <c r="J870" s="7">
        <v>28</v>
      </c>
      <c r="K870" s="7">
        <v>120</v>
      </c>
      <c r="L870" s="7">
        <v>0</v>
      </c>
      <c r="M870" s="7" t="str">
        <f>IF(COUNTIF(体测成绩!$A$2:$A$530,$F870&amp;"")=0,"",IF(VLOOKUP($F870&amp;"",体测成绩!$A$2:$B$530,2,FALSE)="免测",80,VLOOKUP($F870&amp;"",体测成绩!$A$2:$B$530,2,FALSE)))</f>
        <v/>
      </c>
      <c r="N870" s="7" t="str">
        <f>IF(OR(IFERROR(VALUE(M870)&lt;80,FALSE),COUNTIF(缓考名单!$A$2:$A$49,$F870&amp;"")&gt;0,COUNTIF(缓考名单!$B$2:$B$49,#REF!)&gt;0,IFERROR(VLOOKUP($F870&amp;"",学年成绩!$A$2:$B$462,2,FALSE)&lt;&gt;"100%",FALSE)),"是","")</f>
        <v/>
      </c>
      <c r="O870" s="7"/>
      <c r="P870" s="8"/>
    </row>
    <row r="871" ht="35" hidden="1" customHeight="1" spans="1:16">
      <c r="A871" s="7">
        <v>869</v>
      </c>
      <c r="B871" s="7">
        <v>2024</v>
      </c>
      <c r="C871" s="3" t="s">
        <v>16</v>
      </c>
      <c r="D871" s="3" t="s">
        <v>46</v>
      </c>
      <c r="E871" s="3" t="s">
        <v>485</v>
      </c>
      <c r="F871" s="7">
        <v>202434310414</v>
      </c>
      <c r="G871" s="3" t="s">
        <v>19</v>
      </c>
      <c r="H871" s="7">
        <v>0</v>
      </c>
      <c r="I871" s="7">
        <v>0</v>
      </c>
      <c r="J871" s="7">
        <v>23</v>
      </c>
      <c r="K871" s="7">
        <v>206</v>
      </c>
      <c r="L871" s="7">
        <v>0</v>
      </c>
      <c r="M871" s="7" t="str">
        <f>IF(COUNTIF(体测成绩!$A$2:$A$530,$F871&amp;"")=0,"",IF(VLOOKUP($F871&amp;"",体测成绩!$A$2:$B$530,2,FALSE)="免测",80,VLOOKUP($F871&amp;"",体测成绩!$A$2:$B$530,2,FALSE)))</f>
        <v/>
      </c>
      <c r="N871" s="7" t="str">
        <f>IF(OR(IFERROR(VALUE(M871)&lt;80,FALSE),COUNTIF(缓考名单!$A$2:$A$49,$F871&amp;"")&gt;0,COUNTIF(缓考名单!$B$2:$B$49,#REF!)&gt;0,IFERROR(VLOOKUP($F871&amp;"",学年成绩!$A$2:$B$462,2,FALSE)&lt;&gt;"100%",FALSE)),"是","")</f>
        <v/>
      </c>
      <c r="O871" s="7"/>
      <c r="P871" s="8"/>
    </row>
    <row r="872" ht="35" hidden="1" customHeight="1" spans="1:16">
      <c r="A872" s="7">
        <v>870</v>
      </c>
      <c r="B872" s="7">
        <v>2024</v>
      </c>
      <c r="C872" s="3" t="s">
        <v>16</v>
      </c>
      <c r="D872" s="3" t="s">
        <v>46</v>
      </c>
      <c r="E872" s="3" t="s">
        <v>485</v>
      </c>
      <c r="F872" s="7">
        <v>202434310420</v>
      </c>
      <c r="G872" s="3" t="s">
        <v>20</v>
      </c>
      <c r="H872" s="7">
        <v>0</v>
      </c>
      <c r="I872" s="7">
        <v>0</v>
      </c>
      <c r="J872" s="7">
        <v>22</v>
      </c>
      <c r="K872" s="7">
        <v>238</v>
      </c>
      <c r="L872" s="7">
        <v>0</v>
      </c>
      <c r="M872" s="7" t="str">
        <f>IF(COUNTIF(体测成绩!$A$2:$A$530,$F872&amp;"")=0,"",IF(VLOOKUP($F872&amp;"",体测成绩!$A$2:$B$530,2,FALSE)="免测",80,VLOOKUP($F872&amp;"",体测成绩!$A$2:$B$530,2,FALSE)))</f>
        <v/>
      </c>
      <c r="N872" s="7" t="str">
        <f>IF(OR(IFERROR(VALUE(M872)&lt;80,FALSE),COUNTIF(缓考名单!$A$2:$A$49,$F872&amp;"")&gt;0,COUNTIF(缓考名单!$B$2:$B$49,#REF!)&gt;0,IFERROR(VLOOKUP($F872&amp;"",学年成绩!$A$2:$B$462,2,FALSE)&lt;&gt;"100%",FALSE)),"是","")</f>
        <v/>
      </c>
      <c r="O872" s="7"/>
      <c r="P872" s="8"/>
    </row>
    <row r="873" ht="35" hidden="1" customHeight="1" spans="1:16">
      <c r="A873" s="7">
        <v>871</v>
      </c>
      <c r="B873" s="7">
        <v>2024</v>
      </c>
      <c r="C873" s="3" t="s">
        <v>16</v>
      </c>
      <c r="D873" s="3" t="s">
        <v>46</v>
      </c>
      <c r="E873" s="3" t="s">
        <v>485</v>
      </c>
      <c r="F873" s="7">
        <v>202434310424</v>
      </c>
      <c r="G873" s="3" t="s">
        <v>19</v>
      </c>
      <c r="H873" s="7">
        <v>0</v>
      </c>
      <c r="I873" s="7">
        <v>0</v>
      </c>
      <c r="J873" s="7">
        <v>28.5</v>
      </c>
      <c r="K873" s="7">
        <v>113</v>
      </c>
      <c r="L873" s="7">
        <v>0</v>
      </c>
      <c r="M873" s="7" t="str">
        <f>IF(COUNTIF(体测成绩!$A$2:$A$530,$F873&amp;"")=0,"",IF(VLOOKUP($F873&amp;"",体测成绩!$A$2:$B$530,2,FALSE)="免测",80,VLOOKUP($F873&amp;"",体测成绩!$A$2:$B$530,2,FALSE)))</f>
        <v/>
      </c>
      <c r="N873" s="7" t="str">
        <f>IF(OR(IFERROR(VALUE(M873)&lt;80,FALSE),COUNTIF(缓考名单!$A$2:$A$49,$F873&amp;"")&gt;0,COUNTIF(缓考名单!$B$2:$B$49,#REF!)&gt;0,IFERROR(VLOOKUP($F873&amp;"",学年成绩!$A$2:$B$462,2,FALSE)&lt;&gt;"100%",FALSE)),"是","")</f>
        <v/>
      </c>
      <c r="O873" s="7"/>
      <c r="P873" s="8"/>
    </row>
    <row r="874" ht="35" hidden="1" customHeight="1" spans="1:16">
      <c r="A874" s="7">
        <v>872</v>
      </c>
      <c r="B874" s="7">
        <v>2024</v>
      </c>
      <c r="C874" s="3" t="s">
        <v>16</v>
      </c>
      <c r="D874" s="3" t="s">
        <v>46</v>
      </c>
      <c r="E874" s="3" t="s">
        <v>485</v>
      </c>
      <c r="F874" s="7">
        <v>202428110215</v>
      </c>
      <c r="G874" s="3" t="s">
        <v>20</v>
      </c>
      <c r="H874" s="7">
        <v>0</v>
      </c>
      <c r="I874" s="7">
        <v>0</v>
      </c>
      <c r="J874" s="7">
        <v>21</v>
      </c>
      <c r="K874" s="7">
        <v>263</v>
      </c>
      <c r="L874" s="7">
        <v>0</v>
      </c>
      <c r="M874" s="7" t="str">
        <f>IF(COUNTIF(体测成绩!$A$2:$A$530,$F874&amp;"")=0,"",IF(VLOOKUP($F874&amp;"",体测成绩!$A$2:$B$530,2,FALSE)="免测",80,VLOOKUP($F874&amp;"",体测成绩!$A$2:$B$530,2,FALSE)))</f>
        <v/>
      </c>
      <c r="N874" s="7" t="str">
        <f>IF(OR(IFERROR(VALUE(M874)&lt;80,FALSE),COUNTIF(缓考名单!$A$2:$A$49,$F874&amp;"")&gt;0,COUNTIF(缓考名单!$B$2:$B$49,#REF!)&gt;0,IFERROR(VLOOKUP($F874&amp;"",学年成绩!$A$2:$B$462,2,FALSE)&lt;&gt;"100%",FALSE)),"是","")</f>
        <v/>
      </c>
      <c r="O874" s="7"/>
      <c r="P874" s="8"/>
    </row>
    <row r="875" ht="35" hidden="1" customHeight="1" spans="1:16">
      <c r="A875" s="7">
        <v>873</v>
      </c>
      <c r="B875" s="7">
        <v>2024</v>
      </c>
      <c r="C875" s="3" t="s">
        <v>16</v>
      </c>
      <c r="D875" s="3" t="s">
        <v>46</v>
      </c>
      <c r="E875" s="3" t="s">
        <v>485</v>
      </c>
      <c r="F875" s="7">
        <v>202434310427</v>
      </c>
      <c r="G875" s="3" t="s">
        <v>19</v>
      </c>
      <c r="H875" s="7">
        <v>0</v>
      </c>
      <c r="I875" s="7">
        <v>0</v>
      </c>
      <c r="J875" s="7">
        <v>21</v>
      </c>
      <c r="K875" s="7">
        <v>263</v>
      </c>
      <c r="L875" s="7">
        <v>0</v>
      </c>
      <c r="M875" s="7" t="str">
        <f>IF(COUNTIF(体测成绩!$A$2:$A$530,$F875&amp;"")=0,"",IF(VLOOKUP($F875&amp;"",体测成绩!$A$2:$B$530,2,FALSE)="免测",80,VLOOKUP($F875&amp;"",体测成绩!$A$2:$B$530,2,FALSE)))</f>
        <v/>
      </c>
      <c r="N875" s="7" t="str">
        <f>IF(OR(IFERROR(VALUE(M875)&lt;80,FALSE),COUNTIF(缓考名单!$A$2:$A$49,$F875&amp;"")&gt;0,COUNTIF(缓考名单!$B$2:$B$49,#REF!)&gt;0,IFERROR(VLOOKUP($F875&amp;"",学年成绩!$A$2:$B$462,2,FALSE)&lt;&gt;"100%",FALSE)),"是","")</f>
        <v/>
      </c>
      <c r="O875" s="7"/>
      <c r="P875" s="8"/>
    </row>
    <row r="876" ht="35" hidden="1" customHeight="1" spans="1:16">
      <c r="A876" s="7">
        <v>874</v>
      </c>
      <c r="B876" s="7">
        <v>2024</v>
      </c>
      <c r="C876" s="3" t="s">
        <v>16</v>
      </c>
      <c r="D876" s="3" t="s">
        <v>46</v>
      </c>
      <c r="E876" s="3" t="s">
        <v>485</v>
      </c>
      <c r="F876" s="7">
        <v>202434310406</v>
      </c>
      <c r="G876" s="3" t="s">
        <v>19</v>
      </c>
      <c r="H876" s="7">
        <v>0</v>
      </c>
      <c r="I876" s="7">
        <v>0</v>
      </c>
      <c r="J876" s="7">
        <v>21</v>
      </c>
      <c r="K876" s="7">
        <v>263</v>
      </c>
      <c r="L876" s="7">
        <v>0</v>
      </c>
      <c r="M876" s="7" t="str">
        <f>IF(COUNTIF(体测成绩!$A$2:$A$530,$F876&amp;"")=0,"",IF(VLOOKUP($F876&amp;"",体测成绩!$A$2:$B$530,2,FALSE)="免测",80,VLOOKUP($F876&amp;"",体测成绩!$A$2:$B$530,2,FALSE)))</f>
        <v/>
      </c>
      <c r="N876" s="7" t="str">
        <f>IF(OR(IFERROR(VALUE(M876)&lt;80,FALSE),COUNTIF(缓考名单!$A$2:$A$49,$F876&amp;"")&gt;0,COUNTIF(缓考名单!$B$2:$B$49,#REF!)&gt;0,IFERROR(VLOOKUP($F876&amp;"",学年成绩!$A$2:$B$462,2,FALSE)&lt;&gt;"100%",FALSE)),"是","")</f>
        <v/>
      </c>
      <c r="O876" s="7"/>
      <c r="P876" s="8"/>
    </row>
    <row r="877" ht="35" hidden="1" customHeight="1" spans="1:16">
      <c r="A877" s="7">
        <v>875</v>
      </c>
      <c r="B877" s="7">
        <v>2024</v>
      </c>
      <c r="C877" s="3" t="s">
        <v>16</v>
      </c>
      <c r="D877" s="3" t="s">
        <v>46</v>
      </c>
      <c r="E877" s="3" t="s">
        <v>485</v>
      </c>
      <c r="F877" s="7">
        <v>202434310407</v>
      </c>
      <c r="G877" s="3" t="s">
        <v>19</v>
      </c>
      <c r="H877" s="7">
        <v>0</v>
      </c>
      <c r="I877" s="7">
        <v>0</v>
      </c>
      <c r="J877" s="7">
        <v>23.75</v>
      </c>
      <c r="K877" s="7">
        <v>187</v>
      </c>
      <c r="L877" s="7">
        <v>0</v>
      </c>
      <c r="M877" s="7" t="str">
        <f>IF(COUNTIF(体测成绩!$A$2:$A$530,$F877&amp;"")=0,"",IF(VLOOKUP($F877&amp;"",体测成绩!$A$2:$B$530,2,FALSE)="免测",80,VLOOKUP($F877&amp;"",体测成绩!$A$2:$B$530,2,FALSE)))</f>
        <v/>
      </c>
      <c r="N877" s="7" t="str">
        <f>IF(OR(IFERROR(VALUE(M877)&lt;80,FALSE),COUNTIF(缓考名单!$A$2:$A$49,$F877&amp;"")&gt;0,COUNTIF(缓考名单!$B$2:$B$49,#REF!)&gt;0,IFERROR(VLOOKUP($F877&amp;"",学年成绩!$A$2:$B$462,2,FALSE)&lt;&gt;"100%",FALSE)),"是","")</f>
        <v/>
      </c>
      <c r="O877" s="7"/>
      <c r="P877" s="8"/>
    </row>
    <row r="878" ht="35" hidden="1" customHeight="1" spans="1:16">
      <c r="A878" s="7">
        <v>876</v>
      </c>
      <c r="B878" s="7">
        <v>2024</v>
      </c>
      <c r="C878" s="3" t="s">
        <v>16</v>
      </c>
      <c r="D878" s="3" t="s">
        <v>46</v>
      </c>
      <c r="E878" s="3" t="s">
        <v>485</v>
      </c>
      <c r="F878" s="7">
        <v>202434310419</v>
      </c>
      <c r="G878" s="3" t="s">
        <v>19</v>
      </c>
      <c r="H878" s="7">
        <v>0</v>
      </c>
      <c r="I878" s="7">
        <v>0</v>
      </c>
      <c r="J878" s="7">
        <v>24.75</v>
      </c>
      <c r="K878" s="7">
        <v>171</v>
      </c>
      <c r="L878" s="7">
        <v>0</v>
      </c>
      <c r="M878" s="7" t="str">
        <f>IF(COUNTIF(体测成绩!$A$2:$A$530,$F878&amp;"")=0,"",IF(VLOOKUP($F878&amp;"",体测成绩!$A$2:$B$530,2,FALSE)="免测",80,VLOOKUP($F878&amp;"",体测成绩!$A$2:$B$530,2,FALSE)))</f>
        <v/>
      </c>
      <c r="N878" s="7" t="str">
        <f>IF(OR(IFERROR(VALUE(M878)&lt;80,FALSE),COUNTIF(缓考名单!$A$2:$A$49,$F878&amp;"")&gt;0,COUNTIF(缓考名单!$B$2:$B$49,#REF!)&gt;0,IFERROR(VLOOKUP($F878&amp;"",学年成绩!$A$2:$B$462,2,FALSE)&lt;&gt;"100%",FALSE)),"是","")</f>
        <v>是</v>
      </c>
      <c r="O878" s="7"/>
      <c r="P878" s="8"/>
    </row>
    <row r="879" ht="35" hidden="1" customHeight="1" spans="1:16">
      <c r="A879" s="7">
        <v>877</v>
      </c>
      <c r="B879" s="7">
        <v>2024</v>
      </c>
      <c r="C879" s="3" t="s">
        <v>16</v>
      </c>
      <c r="D879" s="3" t="s">
        <v>46</v>
      </c>
      <c r="E879" s="3" t="s">
        <v>485</v>
      </c>
      <c r="F879" s="7">
        <v>202434310418</v>
      </c>
      <c r="G879" s="3" t="s">
        <v>20</v>
      </c>
      <c r="H879" s="7">
        <v>0</v>
      </c>
      <c r="I879" s="7">
        <v>0</v>
      </c>
      <c r="J879" s="7">
        <v>23.71</v>
      </c>
      <c r="K879" s="7">
        <v>188</v>
      </c>
      <c r="L879" s="7">
        <v>0</v>
      </c>
      <c r="M879" s="7" t="str">
        <f>IF(COUNTIF(体测成绩!$A$2:$A$530,$F879&amp;"")=0,"",IF(VLOOKUP($F879&amp;"",体测成绩!$A$2:$B$530,2,FALSE)="免测",80,VLOOKUP($F879&amp;"",体测成绩!$A$2:$B$530,2,FALSE)))</f>
        <v/>
      </c>
      <c r="N879" s="7" t="str">
        <f>IF(OR(IFERROR(VALUE(M879)&lt;80,FALSE),COUNTIF(缓考名单!$A$2:$A$49,$F879&amp;"")&gt;0,COUNTIF(缓考名单!$B$2:$B$49,#REF!)&gt;0,IFERROR(VLOOKUP($F879&amp;"",学年成绩!$A$2:$B$462,2,FALSE)&lt;&gt;"100%",FALSE)),"是","")</f>
        <v/>
      </c>
      <c r="O879" s="7"/>
      <c r="P879" s="8"/>
    </row>
    <row r="880" ht="35" hidden="1" customHeight="1" spans="1:16">
      <c r="A880" s="7">
        <v>878</v>
      </c>
      <c r="B880" s="7">
        <v>2024</v>
      </c>
      <c r="C880" s="3" t="s">
        <v>16</v>
      </c>
      <c r="D880" s="3" t="s">
        <v>46</v>
      </c>
      <c r="E880" s="3" t="s">
        <v>485</v>
      </c>
      <c r="F880" s="7">
        <v>202434310402</v>
      </c>
      <c r="G880" s="3" t="s">
        <v>19</v>
      </c>
      <c r="H880" s="7">
        <v>0</v>
      </c>
      <c r="I880" s="7">
        <v>0</v>
      </c>
      <c r="J880" s="7">
        <v>21.2</v>
      </c>
      <c r="K880" s="7">
        <v>255</v>
      </c>
      <c r="L880" s="7">
        <v>0</v>
      </c>
      <c r="M880" s="7" t="str">
        <f>IF(COUNTIF(体测成绩!$A$2:$A$530,$F880&amp;"")=0,"",IF(VLOOKUP($F880&amp;"",体测成绩!$A$2:$B$530,2,FALSE)="免测",80,VLOOKUP($F880&amp;"",体测成绩!$A$2:$B$530,2,FALSE)))</f>
        <v/>
      </c>
      <c r="N880" s="7" t="str">
        <f>IF(OR(IFERROR(VALUE(M880)&lt;80,FALSE),COUNTIF(缓考名单!$A$2:$A$49,$F880&amp;"")&gt;0,COUNTIF(缓考名单!$B$2:$B$49,#REF!)&gt;0,IFERROR(VLOOKUP($F880&amp;"",学年成绩!$A$2:$B$462,2,FALSE)&lt;&gt;"100%",FALSE)),"是","")</f>
        <v/>
      </c>
      <c r="O880" s="7"/>
      <c r="P880" s="8"/>
    </row>
    <row r="881" ht="35" hidden="1" customHeight="1" spans="1:16">
      <c r="A881" s="7">
        <v>879</v>
      </c>
      <c r="B881" s="7">
        <v>2024</v>
      </c>
      <c r="C881" s="3" t="s">
        <v>16</v>
      </c>
      <c r="D881" s="3" t="s">
        <v>46</v>
      </c>
      <c r="E881" s="3" t="s">
        <v>485</v>
      </c>
      <c r="F881" s="7">
        <v>202434310401</v>
      </c>
      <c r="G881" s="3" t="s">
        <v>19</v>
      </c>
      <c r="H881" s="7">
        <v>0</v>
      </c>
      <c r="I881" s="7">
        <v>0</v>
      </c>
      <c r="J881" s="7">
        <v>26.75</v>
      </c>
      <c r="K881" s="7">
        <v>136</v>
      </c>
      <c r="L881" s="7">
        <v>0</v>
      </c>
      <c r="M881" s="7" t="str">
        <f>IF(COUNTIF(体测成绩!$A$2:$A$530,$F881&amp;"")=0,"",IF(VLOOKUP($F881&amp;"",体测成绩!$A$2:$B$530,2,FALSE)="免测",80,VLOOKUP($F881&amp;"",体测成绩!$A$2:$B$530,2,FALSE)))</f>
        <v/>
      </c>
      <c r="N881" s="7" t="str">
        <f>IF(OR(IFERROR(VALUE(M881)&lt;80,FALSE),COUNTIF(缓考名单!$A$2:$A$49,$F881&amp;"")&gt;0,COUNTIF(缓考名单!$B$2:$B$49,#REF!)&gt;0,IFERROR(VLOOKUP($F881&amp;"",学年成绩!$A$2:$B$462,2,FALSE)&lt;&gt;"100%",FALSE)),"是","")</f>
        <v/>
      </c>
      <c r="O881" s="7"/>
      <c r="P881" s="8"/>
    </row>
    <row r="882" ht="35" hidden="1" customHeight="1" spans="1:16">
      <c r="A882" s="7">
        <v>880</v>
      </c>
      <c r="B882" s="7">
        <v>2024</v>
      </c>
      <c r="C882" s="3" t="s">
        <v>16</v>
      </c>
      <c r="D882" s="3" t="s">
        <v>46</v>
      </c>
      <c r="E882" s="3" t="s">
        <v>485</v>
      </c>
      <c r="F882" s="7">
        <v>202434310426</v>
      </c>
      <c r="G882" s="3" t="s">
        <v>20</v>
      </c>
      <c r="H882" s="7">
        <v>0</v>
      </c>
      <c r="I882" s="7">
        <v>0</v>
      </c>
      <c r="J882" s="7">
        <v>23.2</v>
      </c>
      <c r="K882" s="7">
        <v>201</v>
      </c>
      <c r="L882" s="7">
        <v>0</v>
      </c>
      <c r="M882" s="7" t="str">
        <f>IF(COUNTIF(体测成绩!$A$2:$A$530,$F882&amp;"")=0,"",IF(VLOOKUP($F882&amp;"",体测成绩!$A$2:$B$530,2,FALSE)="免测",80,VLOOKUP($F882&amp;"",体测成绩!$A$2:$B$530,2,FALSE)))</f>
        <v/>
      </c>
      <c r="N882" s="7" t="str">
        <f>IF(OR(IFERROR(VALUE(M882)&lt;80,FALSE),COUNTIF(缓考名单!$A$2:$A$49,$F882&amp;"")&gt;0,COUNTIF(缓考名单!$B$2:$B$49,#REF!)&gt;0,IFERROR(VLOOKUP($F882&amp;"",学年成绩!$A$2:$B$462,2,FALSE)&lt;&gt;"100%",FALSE)),"是","")</f>
        <v/>
      </c>
      <c r="O882" s="7"/>
      <c r="P882" s="8"/>
    </row>
    <row r="883" ht="35" hidden="1" customHeight="1" spans="1:16">
      <c r="A883" s="7">
        <v>881</v>
      </c>
      <c r="B883" s="7">
        <v>2024</v>
      </c>
      <c r="C883" s="3" t="s">
        <v>16</v>
      </c>
      <c r="D883" s="3" t="s">
        <v>46</v>
      </c>
      <c r="E883" s="3" t="s">
        <v>485</v>
      </c>
      <c r="F883" s="7">
        <v>202434310413</v>
      </c>
      <c r="G883" s="3" t="s">
        <v>19</v>
      </c>
      <c r="H883" s="7">
        <v>0</v>
      </c>
      <c r="I883" s="7">
        <v>0</v>
      </c>
      <c r="J883" s="7">
        <v>21</v>
      </c>
      <c r="K883" s="7">
        <v>263</v>
      </c>
      <c r="L883" s="7">
        <v>0</v>
      </c>
      <c r="M883" s="7" t="str">
        <f>IF(COUNTIF(体测成绩!$A$2:$A$530,$F883&amp;"")=0,"",IF(VLOOKUP($F883&amp;"",体测成绩!$A$2:$B$530,2,FALSE)="免测",80,VLOOKUP($F883&amp;"",体测成绩!$A$2:$B$530,2,FALSE)))</f>
        <v/>
      </c>
      <c r="N883" s="7" t="str">
        <f>IF(OR(IFERROR(VALUE(M883)&lt;80,FALSE),COUNTIF(缓考名单!$A$2:$A$49,$F883&amp;"")&gt;0,COUNTIF(缓考名单!$B$2:$B$49,#REF!)&gt;0,IFERROR(VLOOKUP($F883&amp;"",学年成绩!$A$2:$B$462,2,FALSE)&lt;&gt;"100%",FALSE)),"是","")</f>
        <v/>
      </c>
      <c r="O883" s="7"/>
      <c r="P883" s="8"/>
    </row>
    <row r="884" ht="35" hidden="1" customHeight="1" spans="1:16">
      <c r="A884" s="7">
        <v>882</v>
      </c>
      <c r="B884" s="7">
        <v>2024</v>
      </c>
      <c r="C884" s="3" t="s">
        <v>16</v>
      </c>
      <c r="D884" s="3" t="s">
        <v>46</v>
      </c>
      <c r="E884" s="3" t="s">
        <v>485</v>
      </c>
      <c r="F884" s="7">
        <v>202434310433</v>
      </c>
      <c r="G884" s="3" t="s">
        <v>19</v>
      </c>
      <c r="H884" s="7">
        <v>0</v>
      </c>
      <c r="I884" s="7">
        <v>0</v>
      </c>
      <c r="J884" s="7">
        <v>26.95</v>
      </c>
      <c r="K884" s="7">
        <v>133</v>
      </c>
      <c r="L884" s="7">
        <v>0</v>
      </c>
      <c r="M884" s="7" t="str">
        <f>IF(COUNTIF(体测成绩!$A$2:$A$530,$F884&amp;"")=0,"",IF(VLOOKUP($F884&amp;"",体测成绩!$A$2:$B$530,2,FALSE)="免测",80,VLOOKUP($F884&amp;"",体测成绩!$A$2:$B$530,2,FALSE)))</f>
        <v/>
      </c>
      <c r="N884" s="7" t="str">
        <f>IF(OR(IFERROR(VALUE(M884)&lt;80,FALSE),COUNTIF(缓考名单!$A$2:$A$49,$F884&amp;"")&gt;0,COUNTIF(缓考名单!$B$2:$B$49,#REF!)&gt;0,IFERROR(VLOOKUP($F884&amp;"",学年成绩!$A$2:$B$462,2,FALSE)&lt;&gt;"100%",FALSE)),"是","")</f>
        <v/>
      </c>
      <c r="O884" s="7"/>
      <c r="P884" s="8"/>
    </row>
    <row r="885" ht="35" hidden="1" customHeight="1" spans="1:16">
      <c r="A885" s="7">
        <v>883</v>
      </c>
      <c r="B885" s="7">
        <v>2024</v>
      </c>
      <c r="C885" s="3" t="s">
        <v>16</v>
      </c>
      <c r="D885" s="3" t="s">
        <v>46</v>
      </c>
      <c r="E885" s="3" t="s">
        <v>485</v>
      </c>
      <c r="F885" s="7">
        <v>202428110631</v>
      </c>
      <c r="G885" s="3" t="s">
        <v>19</v>
      </c>
      <c r="H885" s="7">
        <v>0</v>
      </c>
      <c r="I885" s="7">
        <v>0</v>
      </c>
      <c r="J885" s="7">
        <v>25.7</v>
      </c>
      <c r="K885" s="7">
        <v>152</v>
      </c>
      <c r="L885" s="7">
        <v>0</v>
      </c>
      <c r="M885" s="7" t="str">
        <f>IF(COUNTIF(体测成绩!$A$2:$A$530,$F885&amp;"")=0,"",IF(VLOOKUP($F885&amp;"",体测成绩!$A$2:$B$530,2,FALSE)="免测",80,VLOOKUP($F885&amp;"",体测成绩!$A$2:$B$530,2,FALSE)))</f>
        <v/>
      </c>
      <c r="N885" s="7" t="str">
        <f>IF(OR(IFERROR(VALUE(M885)&lt;80,FALSE),COUNTIF(缓考名单!$A$2:$A$49,$F885&amp;"")&gt;0,COUNTIF(缓考名单!$B$2:$B$49,#REF!)&gt;0,IFERROR(VLOOKUP($F885&amp;"",学年成绩!$A$2:$B$462,2,FALSE)&lt;&gt;"100%",FALSE)),"是","")</f>
        <v/>
      </c>
      <c r="O885" s="7"/>
      <c r="P885" s="8"/>
    </row>
    <row r="886" ht="35" hidden="1" customHeight="1" spans="1:16">
      <c r="A886" s="7">
        <v>884</v>
      </c>
      <c r="B886" s="7">
        <v>2024</v>
      </c>
      <c r="C886" s="3" t="s">
        <v>16</v>
      </c>
      <c r="D886" s="3" t="s">
        <v>46</v>
      </c>
      <c r="E886" s="3" t="s">
        <v>485</v>
      </c>
      <c r="F886" s="7">
        <v>202434310405</v>
      </c>
      <c r="G886" s="3" t="s">
        <v>20</v>
      </c>
      <c r="H886" s="7">
        <v>0</v>
      </c>
      <c r="I886" s="7">
        <v>0</v>
      </c>
      <c r="J886" s="7">
        <v>38.15</v>
      </c>
      <c r="K886" s="7">
        <v>30</v>
      </c>
      <c r="L886" s="7">
        <v>0</v>
      </c>
      <c r="M886" s="7" t="str">
        <f>IF(COUNTIF(体测成绩!$A$2:$A$530,$F886&amp;"")=0,"",IF(VLOOKUP($F886&amp;"",体测成绩!$A$2:$B$530,2,FALSE)="免测",80,VLOOKUP($F886&amp;"",体测成绩!$A$2:$B$530,2,FALSE)))</f>
        <v/>
      </c>
      <c r="N886" s="7" t="str">
        <f>IF(OR(IFERROR(VALUE(M886)&lt;80,FALSE),COUNTIF(缓考名单!$A$2:$A$49,$F886&amp;"")&gt;0,COUNTIF(缓考名单!$B$2:$B$49,#REF!)&gt;0,IFERROR(VLOOKUP($F886&amp;"",学年成绩!$A$2:$B$462,2,FALSE)&lt;&gt;"100%",FALSE)),"是","")</f>
        <v/>
      </c>
      <c r="O886" s="7"/>
      <c r="P886" s="8"/>
    </row>
    <row r="887" ht="35" hidden="1" customHeight="1" spans="1:16">
      <c r="A887" s="7">
        <v>885</v>
      </c>
      <c r="B887" s="7">
        <v>2024</v>
      </c>
      <c r="C887" s="3" t="s">
        <v>16</v>
      </c>
      <c r="D887" s="3" t="s">
        <v>46</v>
      </c>
      <c r="E887" s="3" t="s">
        <v>485</v>
      </c>
      <c r="F887" s="7">
        <v>202434310410</v>
      </c>
      <c r="G887" s="3" t="s">
        <v>19</v>
      </c>
      <c r="H887" s="7">
        <v>0</v>
      </c>
      <c r="I887" s="7">
        <v>0</v>
      </c>
      <c r="J887" s="7">
        <v>21</v>
      </c>
      <c r="K887" s="7">
        <v>263</v>
      </c>
      <c r="L887" s="7">
        <v>0</v>
      </c>
      <c r="M887" s="7" t="str">
        <f>IF(COUNTIF(体测成绩!$A$2:$A$530,$F887&amp;"")=0,"",IF(VLOOKUP($F887&amp;"",体测成绩!$A$2:$B$530,2,FALSE)="免测",80,VLOOKUP($F887&amp;"",体测成绩!$A$2:$B$530,2,FALSE)))</f>
        <v/>
      </c>
      <c r="N887" s="7" t="str">
        <f>IF(OR(IFERROR(VALUE(M887)&lt;80,FALSE),COUNTIF(缓考名单!$A$2:$A$49,$F887&amp;"")&gt;0,COUNTIF(缓考名单!$B$2:$B$49,#REF!)&gt;0,IFERROR(VLOOKUP($F887&amp;"",学年成绩!$A$2:$B$462,2,FALSE)&lt;&gt;"100%",FALSE)),"是","")</f>
        <v/>
      </c>
      <c r="O887" s="7"/>
      <c r="P887" s="8"/>
    </row>
    <row r="888" ht="35" hidden="1" customHeight="1" spans="1:16">
      <c r="A888" s="7">
        <v>886</v>
      </c>
      <c r="B888" s="7">
        <v>2024</v>
      </c>
      <c r="C888" s="3" t="s">
        <v>16</v>
      </c>
      <c r="D888" s="3" t="s">
        <v>46</v>
      </c>
      <c r="E888" s="3" t="s">
        <v>485</v>
      </c>
      <c r="F888" s="7">
        <v>202434310408</v>
      </c>
      <c r="G888" s="3" t="s">
        <v>19</v>
      </c>
      <c r="H888" s="7">
        <v>0</v>
      </c>
      <c r="I888" s="7">
        <v>0</v>
      </c>
      <c r="J888" s="7">
        <v>21</v>
      </c>
      <c r="K888" s="7">
        <v>263</v>
      </c>
      <c r="L888" s="7">
        <v>0</v>
      </c>
      <c r="M888" s="7" t="str">
        <f>IF(COUNTIF(体测成绩!$A$2:$A$530,$F888&amp;"")=0,"",IF(VLOOKUP($F888&amp;"",体测成绩!$A$2:$B$530,2,FALSE)="免测",80,VLOOKUP($F888&amp;"",体测成绩!$A$2:$B$530,2,FALSE)))</f>
        <v/>
      </c>
      <c r="N888" s="7" t="str">
        <f>IF(OR(IFERROR(VALUE(M888)&lt;80,FALSE),COUNTIF(缓考名单!$A$2:$A$49,$F888&amp;"")&gt;0,COUNTIF(缓考名单!$B$2:$B$49,#REF!)&gt;0,IFERROR(VLOOKUP($F888&amp;"",学年成绩!$A$2:$B$462,2,FALSE)&lt;&gt;"100%",FALSE)),"是","")</f>
        <v/>
      </c>
      <c r="O888" s="7"/>
      <c r="P888" s="8"/>
    </row>
    <row r="889" ht="35" customHeight="1" spans="1:16">
      <c r="A889" s="7">
        <v>211</v>
      </c>
      <c r="B889" s="7">
        <v>2025</v>
      </c>
      <c r="C889" s="3" t="s">
        <v>16</v>
      </c>
      <c r="D889" s="3" t="s">
        <v>99</v>
      </c>
      <c r="E889" s="3" t="s">
        <v>119</v>
      </c>
      <c r="F889" s="11" t="s">
        <v>486</v>
      </c>
      <c r="G889" s="3" t="s">
        <v>19</v>
      </c>
      <c r="H889" s="7">
        <v>3.69</v>
      </c>
      <c r="I889" s="7">
        <v>41</v>
      </c>
      <c r="J889" s="7">
        <v>73.06</v>
      </c>
      <c r="K889" s="7">
        <f t="shared" ref="K889:K952" si="15">ROW()-678</f>
        <v>211</v>
      </c>
      <c r="L889" s="7">
        <v>28</v>
      </c>
      <c r="M889" s="7" t="str">
        <f>IF(COUNTIF(体测成绩!$A$2:$A$530,$F889&amp;"")=0,"",IF(VLOOKUP($F889&amp;"",体测成绩!$A$2:$B$530,2,FALSE)="免测",80,VLOOKUP($F889&amp;"",体测成绩!$A$2:$B$530,2,FALSE)))</f>
        <v>82.3</v>
      </c>
      <c r="N889" s="7" t="str">
        <f>IF(OR(IFERROR(VALUE(M889)&lt;80,FALSE),COUNTIF(缓考名单!$A$2:$A$49,$F889&amp;"")&gt;0,COUNTIF(缓考名单!$B$2:$B$49,#REF!)&gt;0,IFERROR(VLOOKUP($F889&amp;"",学年成绩!$A$2:$B$462,2,FALSE)&lt;&gt;"100%",FALSE)),"是","")</f>
        <v/>
      </c>
      <c r="O889" s="7"/>
      <c r="P889" s="8" t="s">
        <v>487</v>
      </c>
    </row>
    <row r="890" ht="35" customHeight="1" spans="1:16">
      <c r="A890" s="7">
        <v>212</v>
      </c>
      <c r="B890" s="7">
        <v>2025</v>
      </c>
      <c r="C890" s="3" t="s">
        <v>16</v>
      </c>
      <c r="D890" s="3" t="s">
        <v>99</v>
      </c>
      <c r="E890" s="3" t="s">
        <v>119</v>
      </c>
      <c r="F890" s="11" t="s">
        <v>488</v>
      </c>
      <c r="G890" s="3" t="s">
        <v>19</v>
      </c>
      <c r="H890" s="7">
        <v>3.96</v>
      </c>
      <c r="I890" s="7">
        <v>24</v>
      </c>
      <c r="J890" s="7">
        <v>73.05</v>
      </c>
      <c r="K890" s="7">
        <f t="shared" si="15"/>
        <v>212</v>
      </c>
      <c r="L890" s="7">
        <v>29</v>
      </c>
      <c r="M890" s="7">
        <v>85.2</v>
      </c>
      <c r="N890" s="7" t="str">
        <f>IF(OR(IFERROR(VALUE(M890)&lt;80,FALSE),COUNTIF(缓考名单!$A$2:$A$49,$F890&amp;"")&gt;0,COUNTIF(缓考名单!$B$2:$B$49,#REF!)&gt;0,IFERROR(VLOOKUP($F890&amp;"",学年成绩!$A$2:$B$462,2,FALSE)&lt;&gt;"100%",FALSE)),"是","")</f>
        <v/>
      </c>
      <c r="O890" s="7"/>
      <c r="P890" s="8" t="s">
        <v>489</v>
      </c>
    </row>
    <row r="891" ht="35" customHeight="1" spans="1:16">
      <c r="A891" s="7">
        <v>213</v>
      </c>
      <c r="B891" s="7">
        <v>2025</v>
      </c>
      <c r="C891" s="3" t="s">
        <v>16</v>
      </c>
      <c r="D891" s="3" t="s">
        <v>46</v>
      </c>
      <c r="E891" s="3" t="s">
        <v>89</v>
      </c>
      <c r="F891" s="11" t="s">
        <v>490</v>
      </c>
      <c r="G891" s="3" t="s">
        <v>19</v>
      </c>
      <c r="H891" s="7">
        <v>3.61</v>
      </c>
      <c r="I891" s="7">
        <v>62</v>
      </c>
      <c r="J891" s="7">
        <v>72.97</v>
      </c>
      <c r="K891" s="7">
        <f t="shared" si="15"/>
        <v>213</v>
      </c>
      <c r="L891" s="7">
        <v>42</v>
      </c>
      <c r="M891" s="7" t="str">
        <f>IF(COUNTIF(体测成绩!$A$2:$A$530,$F891&amp;"")=0,"",IF(VLOOKUP($F891&amp;"",体测成绩!$A$2:$B$530,2,FALSE)="免测",80,VLOOKUP($F891&amp;"",体测成绩!$A$2:$B$530,2,FALSE)))</f>
        <v>87.8</v>
      </c>
      <c r="N891" s="7" t="str">
        <f>IF(OR(IFERROR(VALUE(M891)&lt;80,FALSE),COUNTIF(缓考名单!$A$2:$A$49,$F891&amp;"")&gt;0,COUNTIF(缓考名单!$B$2:$B$49,#REF!)&gt;0,IFERROR(VLOOKUP($F891&amp;"",学年成绩!$A$2:$B$462,2,FALSE)&lt;&gt;"100%",FALSE)),"是","")</f>
        <v/>
      </c>
      <c r="O891" s="7"/>
      <c r="P891" s="8" t="s">
        <v>491</v>
      </c>
    </row>
    <row r="892" ht="35" customHeight="1" spans="1:16">
      <c r="A892" s="7">
        <v>214</v>
      </c>
      <c r="B892" s="7">
        <v>2025</v>
      </c>
      <c r="C892" s="3" t="s">
        <v>16</v>
      </c>
      <c r="D892" s="3" t="s">
        <v>26</v>
      </c>
      <c r="E892" s="3" t="s">
        <v>54</v>
      </c>
      <c r="F892" s="11" t="s">
        <v>492</v>
      </c>
      <c r="G892" s="3" t="s">
        <v>19</v>
      </c>
      <c r="H892" s="7">
        <v>4.23</v>
      </c>
      <c r="I892" s="7">
        <v>16</v>
      </c>
      <c r="J892" s="7">
        <v>72.96</v>
      </c>
      <c r="K892" s="7">
        <f t="shared" si="15"/>
        <v>214</v>
      </c>
      <c r="L892" s="7">
        <v>35</v>
      </c>
      <c r="M892" s="7" t="str">
        <f>IF(COUNTIF(体测成绩!$A$2:$A$530,$F892&amp;"")=0,"",IF(VLOOKUP($F892&amp;"",体测成绩!$A$2:$B$530,2,FALSE)="免测",80,VLOOKUP($F892&amp;"",体测成绩!$A$2:$B$530,2,FALSE)))</f>
        <v>68.5</v>
      </c>
      <c r="N892" s="7" t="str">
        <f>IF(OR(IFERROR(VALUE(M892)&lt;80,FALSE),COUNTIF(缓考名单!$A$2:$A$49,$F892&amp;"")&gt;0,COUNTIF(缓考名单!$B$2:$B$49,#REF!)&gt;0,IFERROR(VLOOKUP($F892&amp;"",学年成绩!$A$2:$B$462,2,FALSE)&lt;&gt;"100%",FALSE)),"是","")</f>
        <v>是</v>
      </c>
      <c r="O892" s="7"/>
      <c r="P892" s="8" t="s">
        <v>493</v>
      </c>
    </row>
    <row r="893" ht="35" customHeight="1" spans="1:16">
      <c r="A893" s="7">
        <v>215</v>
      </c>
      <c r="B893" s="7">
        <v>2025</v>
      </c>
      <c r="C893" s="3" t="s">
        <v>16</v>
      </c>
      <c r="D893" s="3" t="s">
        <v>73</v>
      </c>
      <c r="E893" s="3" t="s">
        <v>108</v>
      </c>
      <c r="F893" s="11" t="s">
        <v>494</v>
      </c>
      <c r="G893" s="3" t="s">
        <v>19</v>
      </c>
      <c r="H893" s="7">
        <v>3.73</v>
      </c>
      <c r="I893" s="7">
        <v>46</v>
      </c>
      <c r="J893" s="7">
        <v>72.95</v>
      </c>
      <c r="K893" s="7">
        <f t="shared" si="15"/>
        <v>215</v>
      </c>
      <c r="L893" s="7">
        <v>37</v>
      </c>
      <c r="M893" s="7" t="str">
        <f>IF(COUNTIF(体测成绩!$A$2:$A$530,$F893&amp;"")=0,"",IF(VLOOKUP($F893&amp;"",体测成绩!$A$2:$B$530,2,FALSE)="免测",80,VLOOKUP($F893&amp;"",体测成绩!$A$2:$B$530,2,FALSE)))</f>
        <v>97.9</v>
      </c>
      <c r="N893" s="7" t="str">
        <f>IF(OR(IFERROR(VALUE(M893)&lt;80,FALSE),COUNTIF(缓考名单!$A$2:$A$49,$F893&amp;"")&gt;0,COUNTIF(缓考名单!$B$2:$B$49,#REF!)&gt;0,IFERROR(VLOOKUP($F893&amp;"",学年成绩!$A$2:$B$462,2,FALSE)&lt;&gt;"100%",FALSE)),"是","")</f>
        <v/>
      </c>
      <c r="O893" s="7"/>
      <c r="P893" s="8" t="s">
        <v>495</v>
      </c>
    </row>
    <row r="894" ht="35" customHeight="1" spans="1:16">
      <c r="A894" s="7">
        <v>216</v>
      </c>
      <c r="B894" s="7">
        <v>2025</v>
      </c>
      <c r="C894" s="3" t="s">
        <v>16</v>
      </c>
      <c r="D894" s="3" t="s">
        <v>17</v>
      </c>
      <c r="E894" s="3" t="s">
        <v>35</v>
      </c>
      <c r="F894" s="11" t="s">
        <v>496</v>
      </c>
      <c r="G894" s="3" t="s">
        <v>19</v>
      </c>
      <c r="H894" s="7">
        <v>3.32</v>
      </c>
      <c r="I894" s="7">
        <v>49</v>
      </c>
      <c r="J894" s="7">
        <v>72.88</v>
      </c>
      <c r="K894" s="7">
        <f t="shared" si="15"/>
        <v>216</v>
      </c>
      <c r="L894" s="7">
        <v>31</v>
      </c>
      <c r="M894" s="7" t="str">
        <f>IF(COUNTIF(体测成绩!$A$2:$A$530,$F894&amp;"")=0,"",IF(VLOOKUP($F894&amp;"",体测成绩!$A$2:$B$530,2,FALSE)="免测",80,VLOOKUP($F894&amp;"",体测成绩!$A$2:$B$530,2,FALSE)))</f>
        <v>94.9</v>
      </c>
      <c r="N894" s="7" t="str">
        <f>IF(OR(IFERROR(VALUE(M894)&lt;80,FALSE),COUNTIF(缓考名单!$A$2:$A$49,$F894&amp;"")&gt;0,COUNTIF(缓考名单!$B$2:$B$49,#REF!)&gt;0,IFERROR(VLOOKUP($F894&amp;"",学年成绩!$A$2:$B$462,2,FALSE)&lt;&gt;"100%",FALSE)),"是","")</f>
        <v>是</v>
      </c>
      <c r="O894" s="7"/>
      <c r="P894" s="8" t="s">
        <v>497</v>
      </c>
    </row>
    <row r="895" ht="35" customHeight="1" spans="1:16">
      <c r="A895" s="7">
        <v>217</v>
      </c>
      <c r="B895" s="7">
        <v>2025</v>
      </c>
      <c r="C895" s="3" t="s">
        <v>16</v>
      </c>
      <c r="D895" s="3" t="s">
        <v>26</v>
      </c>
      <c r="E895" s="3" t="s">
        <v>54</v>
      </c>
      <c r="F895" s="11" t="s">
        <v>498</v>
      </c>
      <c r="G895" s="3" t="s">
        <v>19</v>
      </c>
      <c r="H895" s="7">
        <v>3.9</v>
      </c>
      <c r="I895" s="7">
        <v>33</v>
      </c>
      <c r="J895" s="7">
        <v>72.83</v>
      </c>
      <c r="K895" s="7">
        <f t="shared" si="15"/>
        <v>217</v>
      </c>
      <c r="L895" s="7">
        <v>36</v>
      </c>
      <c r="M895" s="7" t="str">
        <f>IF(COUNTIF(体测成绩!$A$2:$A$530,$F895&amp;"")=0,"",IF(VLOOKUP($F895&amp;"",体测成绩!$A$2:$B$530,2,FALSE)="免测",80,VLOOKUP($F895&amp;"",体测成绩!$A$2:$B$530,2,FALSE)))</f>
        <v>89.2</v>
      </c>
      <c r="N895" s="7" t="str">
        <f>IF(OR(IFERROR(VALUE(M895)&lt;80,FALSE),COUNTIF(缓考名单!$A$2:$A$49,$F895&amp;"")&gt;0,COUNTIF(缓考名单!$B$2:$B$49,#REF!)&gt;0,IFERROR(VLOOKUP($F895&amp;"",学年成绩!$A$2:$B$462,2,FALSE)&lt;&gt;"100%",FALSE)),"是","")</f>
        <v/>
      </c>
      <c r="O895" s="7"/>
      <c r="P895" s="8" t="s">
        <v>499</v>
      </c>
    </row>
    <row r="896" ht="35" customHeight="1" spans="1:16">
      <c r="A896" s="7">
        <v>218</v>
      </c>
      <c r="B896" s="7">
        <v>2025</v>
      </c>
      <c r="C896" s="3" t="s">
        <v>16</v>
      </c>
      <c r="D896" s="3" t="s">
        <v>46</v>
      </c>
      <c r="E896" s="3" t="s">
        <v>89</v>
      </c>
      <c r="F896" s="11" t="s">
        <v>500</v>
      </c>
      <c r="G896" s="3" t="s">
        <v>20</v>
      </c>
      <c r="H896" s="7">
        <v>3.96</v>
      </c>
      <c r="I896" s="7">
        <v>34</v>
      </c>
      <c r="J896" s="7">
        <v>72.75</v>
      </c>
      <c r="K896" s="7">
        <f t="shared" si="15"/>
        <v>218</v>
      </c>
      <c r="L896" s="7">
        <v>43</v>
      </c>
      <c r="M896" s="7" t="str">
        <f>IF(COUNTIF(体测成绩!$A$2:$A$530,$F896&amp;"")=0,"",IF(VLOOKUP($F896&amp;"",体测成绩!$A$2:$B$530,2,FALSE)="免测",80,VLOOKUP($F896&amp;"",体测成绩!$A$2:$B$530,2,FALSE)))</f>
        <v>80.1</v>
      </c>
      <c r="N896" s="7" t="str">
        <f>IF(OR(IFERROR(VALUE(M896)&lt;80,FALSE),COUNTIF(缓考名单!$A$2:$A$49,$F896&amp;"")&gt;0,COUNTIF(缓考名单!$B$2:$B$49,#REF!)&gt;0,IFERROR(VLOOKUP($F896&amp;"",学年成绩!$A$2:$B$462,2,FALSE)&lt;&gt;"100%",FALSE)),"是","")</f>
        <v>是</v>
      </c>
      <c r="O896" s="7"/>
      <c r="P896" s="8" t="s">
        <v>501</v>
      </c>
    </row>
    <row r="897" ht="35" customHeight="1" spans="1:16">
      <c r="A897" s="7">
        <v>219</v>
      </c>
      <c r="B897" s="7">
        <v>2025</v>
      </c>
      <c r="C897" s="3" t="s">
        <v>16</v>
      </c>
      <c r="D897" s="3" t="s">
        <v>17</v>
      </c>
      <c r="E897" s="3" t="s">
        <v>35</v>
      </c>
      <c r="F897" s="11" t="s">
        <v>502</v>
      </c>
      <c r="G897" s="3" t="s">
        <v>19</v>
      </c>
      <c r="H897" s="7">
        <v>4.06</v>
      </c>
      <c r="I897" s="7">
        <v>23</v>
      </c>
      <c r="J897" s="7">
        <v>72.73</v>
      </c>
      <c r="K897" s="7">
        <f t="shared" si="15"/>
        <v>219</v>
      </c>
      <c r="L897" s="7">
        <v>32</v>
      </c>
      <c r="M897" s="7" t="str">
        <f>IF(COUNTIF(体测成绩!$A$2:$A$530,$F897&amp;"")=0,"",IF(VLOOKUP($F897&amp;"",体测成绩!$A$2:$B$530,2,FALSE)="免测",80,VLOOKUP($F897&amp;"",体测成绩!$A$2:$B$530,2,FALSE)))</f>
        <v>76.0</v>
      </c>
      <c r="N897" s="7" t="str">
        <f>IF(OR(IFERROR(VALUE(M897)&lt;80,FALSE),COUNTIF(缓考名单!$A$2:$A$49,$F897&amp;"")&gt;0,COUNTIF(缓考名单!$B$2:$B$49,#REF!)&gt;0,IFERROR(VLOOKUP($F897&amp;"",学年成绩!$A$2:$B$462,2,FALSE)&lt;&gt;"100%",FALSE)),"是","")</f>
        <v>是</v>
      </c>
      <c r="O897" s="7"/>
      <c r="P897" s="8" t="s">
        <v>503</v>
      </c>
    </row>
    <row r="898" ht="35" customHeight="1" spans="1:16">
      <c r="A898" s="7">
        <v>220</v>
      </c>
      <c r="B898" s="7">
        <v>2025</v>
      </c>
      <c r="C898" s="3" t="s">
        <v>16</v>
      </c>
      <c r="D898" s="3" t="s">
        <v>73</v>
      </c>
      <c r="E898" s="3" t="s">
        <v>108</v>
      </c>
      <c r="F898" s="11" t="s">
        <v>504</v>
      </c>
      <c r="G898" s="3" t="s">
        <v>20</v>
      </c>
      <c r="H898" s="7">
        <v>4.13</v>
      </c>
      <c r="I898" s="7">
        <v>17</v>
      </c>
      <c r="J898" s="7">
        <v>72.71</v>
      </c>
      <c r="K898" s="7">
        <f t="shared" si="15"/>
        <v>220</v>
      </c>
      <c r="L898" s="7">
        <v>38</v>
      </c>
      <c r="M898" s="7" t="str">
        <f>IF(COUNTIF(体测成绩!$A$2:$A$530,$F898&amp;"")=0,"",IF(VLOOKUP($F898&amp;"",体测成绩!$A$2:$B$530,2,FALSE)="免测",80,VLOOKUP($F898&amp;"",体测成绩!$A$2:$B$530,2,FALSE)))</f>
        <v>74.0</v>
      </c>
      <c r="N898" s="7" t="str">
        <f>IF(OR(IFERROR(VALUE(M898)&lt;80,FALSE),COUNTIF(缓考名单!$A$2:$A$49,$F898&amp;"")&gt;0,COUNTIF(缓考名单!$B$2:$B$49,#REF!)&gt;0,IFERROR(VLOOKUP($F898&amp;"",学年成绩!$A$2:$B$462,2,FALSE)&lt;&gt;"100%",FALSE)),"是","")</f>
        <v>是</v>
      </c>
      <c r="O898" s="7"/>
      <c r="P898" s="8" t="s">
        <v>505</v>
      </c>
    </row>
    <row r="899" ht="35" customHeight="1" spans="1:16">
      <c r="A899" s="7">
        <v>221</v>
      </c>
      <c r="B899" s="7">
        <v>2025</v>
      </c>
      <c r="C899" s="3" t="s">
        <v>16</v>
      </c>
      <c r="D899" s="3" t="s">
        <v>99</v>
      </c>
      <c r="E899" s="3" t="s">
        <v>119</v>
      </c>
      <c r="F899" s="11" t="s">
        <v>506</v>
      </c>
      <c r="G899" s="3" t="s">
        <v>19</v>
      </c>
      <c r="H899" s="7">
        <v>3.74</v>
      </c>
      <c r="I899" s="7">
        <v>37</v>
      </c>
      <c r="J899" s="7">
        <v>72.67</v>
      </c>
      <c r="K899" s="7">
        <f t="shared" si="15"/>
        <v>221</v>
      </c>
      <c r="L899" s="7">
        <v>27</v>
      </c>
      <c r="M899" s="9">
        <v>88</v>
      </c>
      <c r="N899" s="7" t="str">
        <f>IF(OR(IFERROR(VALUE(M899)&lt;80,FALSE),COUNTIF(缓考名单!$A$2:$A$49,$F899&amp;"")&gt;0,COUNTIF(缓考名单!$B$2:$B$49,#REF!)&gt;0,IFERROR(VLOOKUP($F899&amp;"",学年成绩!$A$2:$B$462,2,FALSE)&lt;&gt;"100%",FALSE)),"是","")</f>
        <v/>
      </c>
      <c r="O899" s="7"/>
      <c r="P899" s="8" t="s">
        <v>507</v>
      </c>
    </row>
    <row r="900" ht="35" customHeight="1" spans="1:16">
      <c r="A900" s="7">
        <v>222</v>
      </c>
      <c r="B900" s="7">
        <v>2025</v>
      </c>
      <c r="C900" s="3" t="s">
        <v>16</v>
      </c>
      <c r="D900" s="3" t="s">
        <v>99</v>
      </c>
      <c r="E900" s="3" t="s">
        <v>100</v>
      </c>
      <c r="F900" s="11" t="s">
        <v>508</v>
      </c>
      <c r="G900" s="3" t="s">
        <v>19</v>
      </c>
      <c r="H900" s="7">
        <v>4.12</v>
      </c>
      <c r="I900" s="7">
        <v>16</v>
      </c>
      <c r="J900" s="7">
        <v>72.6</v>
      </c>
      <c r="K900" s="7">
        <f t="shared" si="15"/>
        <v>222</v>
      </c>
      <c r="L900" s="7">
        <v>30</v>
      </c>
      <c r="M900" s="7" t="str">
        <f>IF(COUNTIF(体测成绩!$A$2:$A$530,$F900&amp;"")=0,"",IF(VLOOKUP($F900&amp;"",体测成绩!$A$2:$B$530,2,FALSE)="免测",80,VLOOKUP($F900&amp;"",体测成绩!$A$2:$B$530,2,FALSE)))</f>
        <v>71.5</v>
      </c>
      <c r="N900" s="7" t="str">
        <f>IF(OR(IFERROR(VALUE(M900)&lt;80,FALSE),COUNTIF(缓考名单!$A$2:$A$49,$F900&amp;"")&gt;0,COUNTIF(缓考名单!$B$2:$B$49,#REF!)&gt;0,IFERROR(VLOOKUP($F900&amp;"",学年成绩!$A$2:$B$462,2,FALSE)&lt;&gt;"100%",FALSE)),"是","")</f>
        <v>是</v>
      </c>
      <c r="O900" s="7"/>
      <c r="P900" s="8" t="s">
        <v>509</v>
      </c>
    </row>
    <row r="901" ht="35" customHeight="1" spans="1:16">
      <c r="A901" s="7">
        <v>223</v>
      </c>
      <c r="B901" s="7">
        <v>2025</v>
      </c>
      <c r="C901" s="3" t="s">
        <v>16</v>
      </c>
      <c r="D901" s="3" t="s">
        <v>99</v>
      </c>
      <c r="E901" s="3" t="s">
        <v>119</v>
      </c>
      <c r="F901" s="11" t="s">
        <v>510</v>
      </c>
      <c r="G901" s="3" t="s">
        <v>19</v>
      </c>
      <c r="H901" s="7">
        <v>3.97</v>
      </c>
      <c r="I901" s="7">
        <v>22</v>
      </c>
      <c r="J901" s="7">
        <v>72.56</v>
      </c>
      <c r="K901" s="7">
        <f t="shared" si="15"/>
        <v>223</v>
      </c>
      <c r="L901" s="7">
        <v>31</v>
      </c>
      <c r="M901" s="7">
        <v>94.3</v>
      </c>
      <c r="N901" s="7" t="str">
        <f>IF(OR(IFERROR(VALUE(M901)&lt;80,FALSE),COUNTIF(缓考名单!$A$2:$A$49,$F901&amp;"")&gt;0,COUNTIF(缓考名单!$B$2:$B$49,#REF!)&gt;0,IFERROR(VLOOKUP($F901&amp;"",学年成绩!$A$2:$B$462,2,FALSE)&lt;&gt;"100%",FALSE)),"是","")</f>
        <v/>
      </c>
      <c r="O901" s="7"/>
      <c r="P901" s="8" t="s">
        <v>511</v>
      </c>
    </row>
    <row r="902" ht="35" customHeight="1" spans="1:16">
      <c r="A902" s="7">
        <v>224</v>
      </c>
      <c r="B902" s="7">
        <v>2025</v>
      </c>
      <c r="C902" s="3" t="s">
        <v>16</v>
      </c>
      <c r="D902" s="3" t="s">
        <v>26</v>
      </c>
      <c r="E902" s="3" t="s">
        <v>54</v>
      </c>
      <c r="F902" s="11" t="s">
        <v>512</v>
      </c>
      <c r="G902" s="3" t="s">
        <v>19</v>
      </c>
      <c r="H902" s="7">
        <v>4.19</v>
      </c>
      <c r="I902" s="7">
        <v>18</v>
      </c>
      <c r="J902" s="7">
        <v>72.49</v>
      </c>
      <c r="K902" s="7">
        <f t="shared" si="15"/>
        <v>224</v>
      </c>
      <c r="L902" s="7">
        <v>37</v>
      </c>
      <c r="M902" s="7">
        <v>69.8</v>
      </c>
      <c r="N902" s="7" t="str">
        <f>IF(OR(IFERROR(VALUE(M902)&lt;80,FALSE),COUNTIF(缓考名单!$A$2:$A$49,$F902&amp;"")&gt;0,COUNTIF(缓考名单!$B$2:$B$49,#REF!)&gt;0,IFERROR(VLOOKUP($F902&amp;"",学年成绩!$A$2:$B$462,2,FALSE)&lt;&gt;"100%",FALSE)),"是","")</f>
        <v>是</v>
      </c>
      <c r="O902" s="7"/>
      <c r="P902" s="8" t="s">
        <v>513</v>
      </c>
    </row>
    <row r="903" ht="35" customHeight="1" spans="1:16">
      <c r="A903" s="7">
        <v>225</v>
      </c>
      <c r="B903" s="7">
        <v>2025</v>
      </c>
      <c r="C903" s="3" t="s">
        <v>16</v>
      </c>
      <c r="D903" s="3" t="s">
        <v>99</v>
      </c>
      <c r="E903" s="3" t="s">
        <v>119</v>
      </c>
      <c r="F903" s="11" t="s">
        <v>514</v>
      </c>
      <c r="G903" s="3" t="s">
        <v>19</v>
      </c>
      <c r="H903" s="7">
        <v>4.05</v>
      </c>
      <c r="I903" s="7">
        <v>20</v>
      </c>
      <c r="J903" s="7">
        <v>72.49</v>
      </c>
      <c r="K903" s="7">
        <f t="shared" si="15"/>
        <v>225</v>
      </c>
      <c r="L903" s="7">
        <v>32</v>
      </c>
      <c r="M903" s="7" t="str">
        <f>IF(COUNTIF(体测成绩!$A$2:$A$530,$F903&amp;"")=0,"",IF(VLOOKUP($F903&amp;"",体测成绩!$A$2:$B$530,2,FALSE)="免测",80,VLOOKUP($F903&amp;"",体测成绩!$A$2:$B$530,2,FALSE)))</f>
        <v>68.2</v>
      </c>
      <c r="N903" s="7" t="str">
        <f>IF(OR(IFERROR(VALUE(M903)&lt;80,FALSE),COUNTIF(缓考名单!$A$2:$A$49,$F903&amp;"")&gt;0,COUNTIF(缓考名单!$B$2:$B$49,#REF!)&gt;0,IFERROR(VLOOKUP($F903&amp;"",学年成绩!$A$2:$B$462,2,FALSE)&lt;&gt;"100%",FALSE)),"是","")</f>
        <v>是</v>
      </c>
      <c r="O903" s="7"/>
      <c r="P903" s="8" t="s">
        <v>515</v>
      </c>
    </row>
    <row r="904" ht="35" customHeight="1" spans="1:16">
      <c r="A904" s="7">
        <v>226</v>
      </c>
      <c r="B904" s="7">
        <v>2025</v>
      </c>
      <c r="C904" s="3" t="s">
        <v>16</v>
      </c>
      <c r="D904" s="3" t="s">
        <v>46</v>
      </c>
      <c r="E904" s="3" t="s">
        <v>47</v>
      </c>
      <c r="F904" s="11" t="s">
        <v>516</v>
      </c>
      <c r="G904" s="3" t="s">
        <v>19</v>
      </c>
      <c r="H904" s="7">
        <v>3.84</v>
      </c>
      <c r="I904" s="7">
        <v>39</v>
      </c>
      <c r="J904" s="7">
        <v>72.44</v>
      </c>
      <c r="K904" s="7">
        <f t="shared" si="15"/>
        <v>226</v>
      </c>
      <c r="L904" s="7">
        <v>44</v>
      </c>
      <c r="M904" s="7">
        <v>90.4</v>
      </c>
      <c r="N904" s="7" t="str">
        <f>IF(OR(IFERROR(VALUE(M904)&lt;80,FALSE),COUNTIF(缓考名单!$A$2:$A$49,$F904&amp;"")&gt;0,COUNTIF(缓考名单!$B$2:$B$49,#REF!)&gt;0,IFERROR(VLOOKUP($F904&amp;"",学年成绩!$A$2:$B$462,2,FALSE)&lt;&gt;"100%",FALSE)),"是","")</f>
        <v/>
      </c>
      <c r="O904" s="7"/>
      <c r="P904" s="8" t="s">
        <v>517</v>
      </c>
    </row>
    <row r="905" ht="35" customHeight="1" spans="1:16">
      <c r="A905" s="7">
        <f t="shared" ref="A905:A911" si="16">ROW(A227)</f>
        <v>227</v>
      </c>
      <c r="B905" s="7">
        <v>2025</v>
      </c>
      <c r="C905" s="3" t="s">
        <v>16</v>
      </c>
      <c r="D905" s="3" t="s">
        <v>46</v>
      </c>
      <c r="E905" s="3" t="s">
        <v>89</v>
      </c>
      <c r="F905" s="11" t="s">
        <v>518</v>
      </c>
      <c r="G905" s="3" t="s">
        <v>20</v>
      </c>
      <c r="H905" s="7">
        <v>3.74</v>
      </c>
      <c r="I905" s="7">
        <v>51</v>
      </c>
      <c r="J905" s="7">
        <v>72.44</v>
      </c>
      <c r="K905" s="7">
        <f t="shared" si="15"/>
        <v>227</v>
      </c>
      <c r="L905" s="7">
        <v>44</v>
      </c>
      <c r="M905" s="7" t="str">
        <f>IF(COUNTIF(体测成绩!$A$2:$A$530,$F905&amp;"")=0,"",IF(VLOOKUP($F905&amp;"",体测成绩!$A$2:$B$530,2,FALSE)="免测",80,VLOOKUP($F905&amp;"",体测成绩!$A$2:$B$530,2,FALSE)))</f>
        <v>68.7</v>
      </c>
      <c r="N905" s="7" t="str">
        <f>IF(OR(IFERROR(VALUE(M905)&lt;80,FALSE),COUNTIF(缓考名单!$A$2:$A$49,$F905&amp;"")&gt;0,COUNTIF(缓考名单!$B$2:$B$49,#REF!)&gt;0,IFERROR(VLOOKUP($F905&amp;"",学年成绩!$A$2:$B$462,2,FALSE)&lt;&gt;"100%",FALSE)),"是","")</f>
        <v>是</v>
      </c>
      <c r="O905" s="7"/>
      <c r="P905" s="8" t="s">
        <v>519</v>
      </c>
    </row>
    <row r="906" ht="35" customHeight="1" spans="1:16">
      <c r="A906" s="7">
        <f t="shared" si="16"/>
        <v>228</v>
      </c>
      <c r="B906" s="7">
        <v>2025</v>
      </c>
      <c r="C906" s="3" t="s">
        <v>16</v>
      </c>
      <c r="D906" s="3" t="s">
        <v>73</v>
      </c>
      <c r="E906" s="3" t="s">
        <v>108</v>
      </c>
      <c r="F906" s="11" t="s">
        <v>520</v>
      </c>
      <c r="G906" s="3" t="s">
        <v>19</v>
      </c>
      <c r="H906" s="7">
        <v>3.85</v>
      </c>
      <c r="I906" s="7">
        <v>38</v>
      </c>
      <c r="J906" s="7">
        <v>72.38</v>
      </c>
      <c r="K906" s="7">
        <f t="shared" si="15"/>
        <v>228</v>
      </c>
      <c r="L906" s="7">
        <v>40</v>
      </c>
      <c r="M906" s="7" t="str">
        <f>IF(COUNTIF(体测成绩!$A$2:$A$530,$F906&amp;"")=0,"",IF(VLOOKUP($F906&amp;"",体测成绩!$A$2:$B$530,2,FALSE)="免测",80,VLOOKUP($F906&amp;"",体测成绩!$A$2:$B$530,2,FALSE)))</f>
        <v>85.0</v>
      </c>
      <c r="N906" s="7" t="str">
        <f>IF(OR(IFERROR(VALUE(M906)&lt;80,FALSE),COUNTIF(缓考名单!$A$2:$A$49,$F906&amp;"")&gt;0,COUNTIF(缓考名单!$B$2:$B$49,#REF!)&gt;0,IFERROR(VLOOKUP($F906&amp;"",学年成绩!$A$2:$B$462,2,FALSE)&lt;&gt;"100%",FALSE)),"是","")</f>
        <v/>
      </c>
      <c r="O906" s="7"/>
      <c r="P906" s="8" t="s">
        <v>521</v>
      </c>
    </row>
    <row r="907" ht="35" customHeight="1" spans="1:16">
      <c r="A907" s="7">
        <f t="shared" si="16"/>
        <v>229</v>
      </c>
      <c r="B907" s="7">
        <v>2025</v>
      </c>
      <c r="C907" s="3" t="s">
        <v>16</v>
      </c>
      <c r="D907" s="3" t="s">
        <v>17</v>
      </c>
      <c r="E907" s="3" t="s">
        <v>35</v>
      </c>
      <c r="F907" s="11" t="s">
        <v>522</v>
      </c>
      <c r="G907" s="3" t="s">
        <v>19</v>
      </c>
      <c r="H907" s="7">
        <v>3.84</v>
      </c>
      <c r="I907" s="7">
        <v>30</v>
      </c>
      <c r="J907" s="7">
        <v>72.26</v>
      </c>
      <c r="K907" s="7">
        <f t="shared" si="15"/>
        <v>229</v>
      </c>
      <c r="L907" s="7">
        <v>33</v>
      </c>
      <c r="M907" s="7" t="str">
        <f>IF(COUNTIF(体测成绩!$A$2:$A$530,$F907&amp;"")=0,"",IF(VLOOKUP($F907&amp;"",体测成绩!$A$2:$B$530,2,FALSE)="免测",80,VLOOKUP($F907&amp;"",体测成绩!$A$2:$B$530,2,FALSE)))</f>
        <v>89.0</v>
      </c>
      <c r="N907" s="7" t="str">
        <f>IF(OR(IFERROR(VALUE(M907)&lt;80,FALSE),COUNTIF(缓考名单!$A$2:$A$49,$F907&amp;"")&gt;0,COUNTIF(缓考名单!$B$2:$B$49,#REF!)&gt;0,IFERROR(VLOOKUP($F907&amp;"",学年成绩!$A$2:$B$462,2,FALSE)&lt;&gt;"100%",FALSE)),"是","")</f>
        <v/>
      </c>
      <c r="O907" s="7"/>
      <c r="P907" s="8" t="s">
        <v>523</v>
      </c>
    </row>
    <row r="908" ht="35" customHeight="1" spans="1:16">
      <c r="A908" s="7">
        <f t="shared" si="16"/>
        <v>230</v>
      </c>
      <c r="B908" s="7">
        <v>2025</v>
      </c>
      <c r="C908" s="3" t="s">
        <v>16</v>
      </c>
      <c r="D908" s="3" t="s">
        <v>17</v>
      </c>
      <c r="E908" s="3" t="s">
        <v>35</v>
      </c>
      <c r="F908" s="11" t="s">
        <v>524</v>
      </c>
      <c r="G908" s="3" t="s">
        <v>19</v>
      </c>
      <c r="H908" s="7">
        <v>3.55</v>
      </c>
      <c r="I908" s="7">
        <v>39</v>
      </c>
      <c r="J908" s="7">
        <v>72.25</v>
      </c>
      <c r="K908" s="7">
        <f t="shared" si="15"/>
        <v>230</v>
      </c>
      <c r="L908" s="7">
        <v>34</v>
      </c>
      <c r="M908" s="7" t="str">
        <f>IF(COUNTIF(体测成绩!$A$2:$A$530,$F908&amp;"")=0,"",IF(VLOOKUP($F908&amp;"",体测成绩!$A$2:$B$530,2,FALSE)="免测",80,VLOOKUP($F908&amp;"",体测成绩!$A$2:$B$530,2,FALSE)))</f>
        <v>87.1</v>
      </c>
      <c r="N908" s="7" t="str">
        <f>IF(OR(IFERROR(VALUE(M908)&lt;80,FALSE),COUNTIF(缓考名单!$A$2:$A$49,$F908&amp;"")&gt;0,COUNTIF(缓考名单!$B$2:$B$49,#REF!)&gt;0,IFERROR(VLOOKUP($F908&amp;"",学年成绩!$A$2:$B$462,2,FALSE)&lt;&gt;"100%",FALSE)),"是","")</f>
        <v/>
      </c>
      <c r="O908" s="7"/>
      <c r="P908" s="8" t="s">
        <v>525</v>
      </c>
    </row>
    <row r="909" ht="35" customHeight="1" spans="1:16">
      <c r="A909" s="7">
        <f t="shared" si="16"/>
        <v>231</v>
      </c>
      <c r="B909" s="7">
        <v>2025</v>
      </c>
      <c r="C909" s="3" t="s">
        <v>16</v>
      </c>
      <c r="D909" s="3" t="s">
        <v>99</v>
      </c>
      <c r="E909" s="3" t="s">
        <v>119</v>
      </c>
      <c r="F909" s="11" t="s">
        <v>526</v>
      </c>
      <c r="G909" s="3" t="s">
        <v>19</v>
      </c>
      <c r="H909" s="7">
        <v>3.41</v>
      </c>
      <c r="I909" s="7">
        <v>53</v>
      </c>
      <c r="J909" s="7">
        <v>72.21</v>
      </c>
      <c r="K909" s="7">
        <f t="shared" si="15"/>
        <v>231</v>
      </c>
      <c r="L909" s="7">
        <v>34</v>
      </c>
      <c r="M909" s="7" t="str">
        <f>IF(COUNTIF(体测成绩!$A$2:$A$530,$F909&amp;"")=0,"",IF(VLOOKUP($F909&amp;"",体测成绩!$A$2:$B$530,2,FALSE)="免测",80,VLOOKUP($F909&amp;"",体测成绩!$A$2:$B$530,2,FALSE)))</f>
        <v>82.1</v>
      </c>
      <c r="N909" s="7" t="str">
        <f>IF(OR(IFERROR(VALUE(M909)&lt;80,FALSE),COUNTIF(缓考名单!$A$2:$A$49,$F909&amp;"")&gt;0,COUNTIF(缓考名单!$B$2:$B$49,#REF!)&gt;0,IFERROR(VLOOKUP($F909&amp;"",学年成绩!$A$2:$B$462,2,FALSE)&lt;&gt;"100%",FALSE)),"是","")</f>
        <v/>
      </c>
      <c r="O909" s="7"/>
      <c r="P909" s="8" t="s">
        <v>527</v>
      </c>
    </row>
    <row r="910" ht="35" customHeight="1" spans="1:16">
      <c r="A910" s="7">
        <f t="shared" si="16"/>
        <v>232</v>
      </c>
      <c r="B910" s="7">
        <v>2025</v>
      </c>
      <c r="C910" s="3" t="s">
        <v>16</v>
      </c>
      <c r="D910" s="3" t="s">
        <v>99</v>
      </c>
      <c r="E910" s="3" t="s">
        <v>119</v>
      </c>
      <c r="F910" s="11" t="s">
        <v>528</v>
      </c>
      <c r="G910" s="3" t="s">
        <v>19</v>
      </c>
      <c r="H910" s="7">
        <v>3.46</v>
      </c>
      <c r="I910" s="7">
        <v>49</v>
      </c>
      <c r="J910" s="7">
        <v>72.19</v>
      </c>
      <c r="K910" s="7">
        <f t="shared" si="15"/>
        <v>232</v>
      </c>
      <c r="L910" s="7">
        <v>33</v>
      </c>
      <c r="M910" s="7" t="str">
        <f>IF(COUNTIF(体测成绩!$A$2:$A$530,$F910&amp;"")=0,"",IF(VLOOKUP($F910&amp;"",体测成绩!$A$2:$B$530,2,FALSE)="免测",80,VLOOKUP($F910&amp;"",体测成绩!$A$2:$B$530,2,FALSE)))</f>
        <v>92.8</v>
      </c>
      <c r="N910" s="7" t="str">
        <f>IF(OR(IFERROR(VALUE(M910)&lt;80,FALSE),COUNTIF(缓考名单!$A$2:$A$49,$F910&amp;"")&gt;0,COUNTIF(缓考名单!$B$2:$B$49,#REF!)&gt;0,IFERROR(VLOOKUP($F910&amp;"",学年成绩!$A$2:$B$462,2,FALSE)&lt;&gt;"100%",FALSE)),"是","")</f>
        <v>是</v>
      </c>
      <c r="O910" s="7"/>
      <c r="P910" s="8" t="s">
        <v>529</v>
      </c>
    </row>
    <row r="911" ht="35" customHeight="1" spans="1:16">
      <c r="A911" s="7">
        <f t="shared" si="16"/>
        <v>233</v>
      </c>
      <c r="B911" s="7">
        <v>2025</v>
      </c>
      <c r="C911" s="3" t="s">
        <v>16</v>
      </c>
      <c r="D911" s="3" t="s">
        <v>99</v>
      </c>
      <c r="E911" s="3" t="s">
        <v>119</v>
      </c>
      <c r="F911" s="11" t="s">
        <v>530</v>
      </c>
      <c r="G911" s="3" t="s">
        <v>19</v>
      </c>
      <c r="H911" s="7">
        <v>3.64</v>
      </c>
      <c r="I911" s="7">
        <v>44</v>
      </c>
      <c r="J911" s="7">
        <v>72.17</v>
      </c>
      <c r="K911" s="7">
        <f t="shared" si="15"/>
        <v>233</v>
      </c>
      <c r="L911" s="7">
        <v>35</v>
      </c>
      <c r="M911" s="7" t="str">
        <f>IF(COUNTIF(体测成绩!$A$2:$A$530,$F911&amp;"")=0,"",IF(VLOOKUP($F911&amp;"",体测成绩!$A$2:$B$530,2,FALSE)="免测",80,VLOOKUP($F911&amp;"",体测成绩!$A$2:$B$530,2,FALSE)))</f>
        <v>71.1</v>
      </c>
      <c r="N911" s="7" t="str">
        <f>IF(OR(IFERROR(VALUE(M911)&lt;80,FALSE),COUNTIF(缓考名单!$A$2:$A$49,$F911&amp;"")&gt;0,COUNTIF(缓考名单!$B$2:$B$49,#REF!)&gt;0,IFERROR(VLOOKUP($F911&amp;"",学年成绩!$A$2:$B$462,2,FALSE)&lt;&gt;"100%",FALSE)),"是","")</f>
        <v>是</v>
      </c>
      <c r="O911" s="7"/>
      <c r="P911" s="8" t="s">
        <v>531</v>
      </c>
    </row>
    <row r="912" ht="35" customHeight="1" spans="1:16">
      <c r="A912" s="7">
        <v>234</v>
      </c>
      <c r="B912" s="7">
        <v>2025</v>
      </c>
      <c r="C912" s="3" t="s">
        <v>16</v>
      </c>
      <c r="D912" s="3" t="s">
        <v>46</v>
      </c>
      <c r="E912" s="3" t="s">
        <v>89</v>
      </c>
      <c r="F912" s="11" t="s">
        <v>532</v>
      </c>
      <c r="G912" s="3" t="s">
        <v>19</v>
      </c>
      <c r="H912" s="7">
        <v>3.84</v>
      </c>
      <c r="I912" s="7">
        <v>40</v>
      </c>
      <c r="J912" s="7">
        <v>72.13</v>
      </c>
      <c r="K912" s="7">
        <f t="shared" si="15"/>
        <v>234</v>
      </c>
      <c r="L912" s="7">
        <v>46</v>
      </c>
      <c r="M912" s="7" t="str">
        <f>IF(COUNTIF(体测成绩!$A$2:$A$530,$F912&amp;"")=0,"",IF(VLOOKUP($F912&amp;"",体测成绩!$A$2:$B$530,2,FALSE)="免测",80,VLOOKUP($F912&amp;"",体测成绩!$A$2:$B$530,2,FALSE)))</f>
        <v>80.8</v>
      </c>
      <c r="N912" s="7" t="str">
        <f>IF(OR(IFERROR(VALUE(M912)&lt;80,FALSE),COUNTIF(缓考名单!$A$2:$A$49,$F912&amp;"")&gt;0,COUNTIF(缓考名单!$B$2:$B$49,#REF!)&gt;0,IFERROR(VLOOKUP($F912&amp;"",学年成绩!$A$2:$B$462,2,FALSE)&lt;&gt;"100%",FALSE)),"是","")</f>
        <v/>
      </c>
      <c r="O912" s="7"/>
      <c r="P912" s="8" t="s">
        <v>533</v>
      </c>
    </row>
    <row r="913" ht="35" customHeight="1" spans="1:16">
      <c r="A913" s="7">
        <v>235</v>
      </c>
      <c r="B913" s="7">
        <v>2025</v>
      </c>
      <c r="C913" s="3" t="s">
        <v>16</v>
      </c>
      <c r="D913" s="3" t="s">
        <v>73</v>
      </c>
      <c r="E913" s="3" t="s">
        <v>108</v>
      </c>
      <c r="F913" s="11" t="s">
        <v>534</v>
      </c>
      <c r="G913" s="3" t="s">
        <v>19</v>
      </c>
      <c r="H913" s="7">
        <v>3.69</v>
      </c>
      <c r="I913" s="7">
        <v>49</v>
      </c>
      <c r="J913" s="7">
        <v>72.11</v>
      </c>
      <c r="K913" s="7">
        <f t="shared" si="15"/>
        <v>235</v>
      </c>
      <c r="L913" s="7">
        <v>41</v>
      </c>
      <c r="M913" s="7" t="str">
        <f>IF(COUNTIF(体测成绩!$A$2:$A$530,$F913&amp;"")=0,"",IF(VLOOKUP($F913&amp;"",体测成绩!$A$2:$B$530,2,FALSE)="免测",80,VLOOKUP($F913&amp;"",体测成绩!$A$2:$B$530,2,FALSE)))</f>
        <v>85.8</v>
      </c>
      <c r="N913" s="7" t="str">
        <f>IF(OR(IFERROR(VALUE(M913)&lt;80,FALSE),COUNTIF(缓考名单!$A$2:$A$49,$F913&amp;"")&gt;0,COUNTIF(缓考名单!$B$2:$B$49,#REF!)&gt;0,IFERROR(VLOOKUP($F913&amp;"",学年成绩!$A$2:$B$462,2,FALSE)&lt;&gt;"100%",FALSE)),"是","")</f>
        <v/>
      </c>
      <c r="O913" s="7"/>
      <c r="P913" s="8" t="s">
        <v>535</v>
      </c>
    </row>
    <row r="914" ht="35" customHeight="1" spans="1:16">
      <c r="A914" s="7">
        <f>ROW(A236)</f>
        <v>236</v>
      </c>
      <c r="B914" s="7">
        <v>2025</v>
      </c>
      <c r="C914" s="3" t="s">
        <v>16</v>
      </c>
      <c r="D914" s="3" t="s">
        <v>26</v>
      </c>
      <c r="E914" s="3" t="s">
        <v>27</v>
      </c>
      <c r="F914" s="11" t="s">
        <v>536</v>
      </c>
      <c r="G914" s="3" t="s">
        <v>19</v>
      </c>
      <c r="H914" s="7">
        <v>3.68</v>
      </c>
      <c r="I914" s="7">
        <v>49</v>
      </c>
      <c r="J914" s="7">
        <v>72.01</v>
      </c>
      <c r="K914" s="7">
        <f t="shared" si="15"/>
        <v>236</v>
      </c>
      <c r="L914" s="7">
        <v>38</v>
      </c>
      <c r="M914" s="7" t="str">
        <f>IF(COUNTIF(体测成绩!$A$2:$A$530,$F914&amp;"")=0,"",IF(VLOOKUP($F914&amp;"",体测成绩!$A$2:$B$530,2,FALSE)="免测",80,VLOOKUP($F914&amp;"",体测成绩!$A$2:$B$530,2,FALSE)))</f>
        <v>79.9</v>
      </c>
      <c r="N914" s="7" t="str">
        <f>IF(OR(IFERROR(VALUE(M914)&lt;80,FALSE),COUNTIF(缓考名单!$A$2:$A$49,$F914&amp;"")&gt;0,COUNTIF(缓考名单!$B$2:$B$49,#REF!)&gt;0,IFERROR(VLOOKUP($F914&amp;"",学年成绩!$A$2:$B$462,2,FALSE)&lt;&gt;"100%",FALSE)),"是","")</f>
        <v>是</v>
      </c>
      <c r="O914" s="7"/>
      <c r="P914" s="8" t="s">
        <v>537</v>
      </c>
    </row>
    <row r="915" ht="35" customHeight="1" spans="1:16">
      <c r="A915" s="7">
        <v>237</v>
      </c>
      <c r="B915" s="7">
        <v>2025</v>
      </c>
      <c r="C915" s="3" t="s">
        <v>16</v>
      </c>
      <c r="D915" s="3" t="s">
        <v>46</v>
      </c>
      <c r="E915" s="3" t="s">
        <v>89</v>
      </c>
      <c r="F915" s="11" t="s">
        <v>538</v>
      </c>
      <c r="G915" s="3" t="s">
        <v>20</v>
      </c>
      <c r="H915" s="7">
        <v>4.11</v>
      </c>
      <c r="I915" s="7">
        <v>24</v>
      </c>
      <c r="J915" s="7">
        <v>72</v>
      </c>
      <c r="K915" s="7">
        <f t="shared" si="15"/>
        <v>237</v>
      </c>
      <c r="L915" s="7">
        <v>47</v>
      </c>
      <c r="M915" s="7">
        <v>78.6</v>
      </c>
      <c r="N915" s="7" t="str">
        <f>IF(OR(IFERROR(VALUE(M915)&lt;80,FALSE),COUNTIF(缓考名单!$A$2:$A$49,$F915&amp;"")&gt;0,COUNTIF(缓考名单!$B$2:$B$49,#REF!)&gt;0,IFERROR(VLOOKUP($F915&amp;"",学年成绩!$A$2:$B$462,2,FALSE)&lt;&gt;"100%",FALSE)),"是","")</f>
        <v>是</v>
      </c>
      <c r="O915" s="7"/>
      <c r="P915" s="8" t="s">
        <v>539</v>
      </c>
    </row>
    <row r="916" ht="35" customHeight="1" spans="1:16">
      <c r="A916" s="7">
        <f>ROW(A238)</f>
        <v>238</v>
      </c>
      <c r="B916" s="7">
        <v>2025</v>
      </c>
      <c r="C916" s="3" t="s">
        <v>16</v>
      </c>
      <c r="D916" s="3" t="s">
        <v>99</v>
      </c>
      <c r="E916" s="3" t="s">
        <v>119</v>
      </c>
      <c r="F916" s="11" t="s">
        <v>540</v>
      </c>
      <c r="G916" s="3" t="s">
        <v>19</v>
      </c>
      <c r="H916" s="7">
        <v>3.71</v>
      </c>
      <c r="I916" s="7">
        <v>40</v>
      </c>
      <c r="J916" s="7">
        <v>71.85</v>
      </c>
      <c r="K916" s="7">
        <f t="shared" si="15"/>
        <v>238</v>
      </c>
      <c r="L916" s="7">
        <v>36</v>
      </c>
      <c r="M916" s="7" t="str">
        <f>IF(COUNTIF(体测成绩!$A$2:$A$530,$F916&amp;"")=0,"",IF(VLOOKUP($F916&amp;"",体测成绩!$A$2:$B$530,2,FALSE)="免测",80,VLOOKUP($F916&amp;"",体测成绩!$A$2:$B$530,2,FALSE)))</f>
        <v>77.8</v>
      </c>
      <c r="N916" s="7" t="str">
        <f>IF(OR(IFERROR(VALUE(M916)&lt;80,FALSE),COUNTIF(缓考名单!$A$2:$A$49,$F916&amp;"")&gt;0,COUNTIF(缓考名单!$B$2:$B$49,#REF!)&gt;0,IFERROR(VLOOKUP($F916&amp;"",学年成绩!$A$2:$B$462,2,FALSE)&lt;&gt;"100%",FALSE)),"是","")</f>
        <v>是</v>
      </c>
      <c r="O916" s="7"/>
      <c r="P916" s="8" t="s">
        <v>541</v>
      </c>
    </row>
    <row r="917" ht="35" customHeight="1" spans="1:16">
      <c r="A917" s="7">
        <f>ROW(A239)</f>
        <v>239</v>
      </c>
      <c r="B917" s="7">
        <v>2025</v>
      </c>
      <c r="C917" s="3" t="s">
        <v>16</v>
      </c>
      <c r="D917" s="3" t="s">
        <v>26</v>
      </c>
      <c r="E917" s="3" t="s">
        <v>54</v>
      </c>
      <c r="F917" s="11" t="s">
        <v>542</v>
      </c>
      <c r="G917" s="3" t="s">
        <v>19</v>
      </c>
      <c r="H917" s="7">
        <v>3.64</v>
      </c>
      <c r="I917" s="7">
        <v>52</v>
      </c>
      <c r="J917" s="7">
        <v>71.8</v>
      </c>
      <c r="K917" s="7">
        <f t="shared" si="15"/>
        <v>239</v>
      </c>
      <c r="L917" s="7">
        <v>39</v>
      </c>
      <c r="M917" s="7" t="str">
        <f>IF(COUNTIF(体测成绩!$A$2:$A$530,$F917&amp;"")=0,"",IF(VLOOKUP($F917&amp;"",体测成绩!$A$2:$B$530,2,FALSE)="免测",80,VLOOKUP($F917&amp;"",体测成绩!$A$2:$B$530,2,FALSE)))</f>
        <v>65.4</v>
      </c>
      <c r="N917" s="7" t="str">
        <f>IF(OR(IFERROR(VALUE(M917)&lt;80,FALSE),COUNTIF(缓考名单!$A$2:$A$49,$F917&amp;"")&gt;0,COUNTIF(缓考名单!$B$2:$B$49,#REF!)&gt;0,IFERROR(VLOOKUP($F917&amp;"",学年成绩!$A$2:$B$462,2,FALSE)&lt;&gt;"100%",FALSE)),"是","")</f>
        <v>是</v>
      </c>
      <c r="O917" s="7"/>
      <c r="P917" s="8" t="s">
        <v>543</v>
      </c>
    </row>
    <row r="918" ht="35" customHeight="1" spans="1:16">
      <c r="A918" s="7">
        <f>ROW(A240)</f>
        <v>240</v>
      </c>
      <c r="B918" s="7">
        <v>2025</v>
      </c>
      <c r="C918" s="3" t="s">
        <v>16</v>
      </c>
      <c r="D918" s="3" t="s">
        <v>99</v>
      </c>
      <c r="E918" s="3" t="s">
        <v>100</v>
      </c>
      <c r="F918" s="11" t="s">
        <v>544</v>
      </c>
      <c r="G918" s="3" t="s">
        <v>19</v>
      </c>
      <c r="H918" s="7">
        <v>3.82</v>
      </c>
      <c r="I918" s="7">
        <v>34</v>
      </c>
      <c r="J918" s="7">
        <v>71.78</v>
      </c>
      <c r="K918" s="7">
        <f t="shared" si="15"/>
        <v>240</v>
      </c>
      <c r="L918" s="7">
        <v>37</v>
      </c>
      <c r="M918" s="7" t="str">
        <f>IF(COUNTIF(体测成绩!$A$2:$A$530,$F918&amp;"")=0,"",IF(VLOOKUP($F918&amp;"",体测成绩!$A$2:$B$530,2,FALSE)="免测",80,VLOOKUP($F918&amp;"",体测成绩!$A$2:$B$530,2,FALSE)))</f>
        <v>82.6</v>
      </c>
      <c r="N918" s="7" t="str">
        <f>IF(OR(IFERROR(VALUE(M918)&lt;80,FALSE),COUNTIF(缓考名单!$A$2:$A$49,$F918&amp;"")&gt;0,COUNTIF(缓考名单!$B$2:$B$49,#REF!)&gt;0,IFERROR(VLOOKUP($F918&amp;"",学年成绩!$A$2:$B$462,2,FALSE)&lt;&gt;"100%",FALSE)),"是","")</f>
        <v/>
      </c>
      <c r="O918" s="7"/>
      <c r="P918" s="8" t="s">
        <v>545</v>
      </c>
    </row>
    <row r="919" ht="35" customHeight="1" spans="1:16">
      <c r="A919" s="7">
        <v>241</v>
      </c>
      <c r="B919" s="7">
        <v>2025</v>
      </c>
      <c r="C919" s="3" t="s">
        <v>16</v>
      </c>
      <c r="D919" s="3" t="s">
        <v>99</v>
      </c>
      <c r="E919" s="3" t="s">
        <v>119</v>
      </c>
      <c r="F919" s="11" t="s">
        <v>546</v>
      </c>
      <c r="G919" s="3" t="s">
        <v>20</v>
      </c>
      <c r="H919" s="7">
        <v>3.98</v>
      </c>
      <c r="I919" s="7">
        <v>21</v>
      </c>
      <c r="J919" s="7">
        <v>71.75</v>
      </c>
      <c r="K919" s="7">
        <f t="shared" si="15"/>
        <v>241</v>
      </c>
      <c r="L919" s="7">
        <v>38</v>
      </c>
      <c r="M919" s="7" t="str">
        <f>IF(COUNTIF(体测成绩!$A$2:$A$530,$F919&amp;"")=0,"",IF(VLOOKUP($F919&amp;"",体测成绩!$A$2:$B$530,2,FALSE)="免测",80,VLOOKUP($F919&amp;"",体测成绩!$A$2:$B$530,2,FALSE)))</f>
        <v>73.2</v>
      </c>
      <c r="N919" s="7" t="str">
        <f>IF(OR(IFERROR(VALUE(M919)&lt;80,FALSE),COUNTIF(缓考名单!$A$2:$A$49,$F919&amp;"")&gt;0,COUNTIF(缓考名单!$B$2:$B$49,#REF!)&gt;0,IFERROR(VLOOKUP($F919&amp;"",学年成绩!$A$2:$B$462,2,FALSE)&lt;&gt;"100%",FALSE)),"是","")</f>
        <v>是</v>
      </c>
      <c r="O919" s="7"/>
      <c r="P919" s="8" t="s">
        <v>431</v>
      </c>
    </row>
    <row r="920" ht="35" customHeight="1" spans="1:16">
      <c r="A920" s="7">
        <f>ROW(A242)</f>
        <v>242</v>
      </c>
      <c r="B920" s="7">
        <v>2025</v>
      </c>
      <c r="C920" s="3" t="s">
        <v>16</v>
      </c>
      <c r="D920" s="3" t="s">
        <v>17</v>
      </c>
      <c r="E920" s="3" t="s">
        <v>35</v>
      </c>
      <c r="F920" s="11" t="s">
        <v>547</v>
      </c>
      <c r="G920" s="3" t="s">
        <v>19</v>
      </c>
      <c r="H920" s="7">
        <v>3.62</v>
      </c>
      <c r="I920" s="7">
        <v>36</v>
      </c>
      <c r="J920" s="7">
        <v>71.68</v>
      </c>
      <c r="K920" s="7">
        <f t="shared" si="15"/>
        <v>242</v>
      </c>
      <c r="L920" s="7">
        <v>35</v>
      </c>
      <c r="M920" s="7" t="str">
        <f>IF(COUNTIF(体测成绩!$A$2:$A$530,$F920&amp;"")=0,"",IF(VLOOKUP($F920&amp;"",体测成绩!$A$2:$B$530,2,FALSE)="免测",80,VLOOKUP($F920&amp;"",体测成绩!$A$2:$B$530,2,FALSE)))</f>
        <v>82.1</v>
      </c>
      <c r="N920" s="7" t="str">
        <f>IF(OR(IFERROR(VALUE(M920)&lt;80,FALSE),COUNTIF(缓考名单!$A$2:$A$49,$F920&amp;"")&gt;0,COUNTIF(缓考名单!$B$2:$B$49,#REF!)&gt;0,IFERROR(VLOOKUP($F920&amp;"",学年成绩!$A$2:$B$462,2,FALSE)&lt;&gt;"100%",FALSE)),"是","")</f>
        <v>是</v>
      </c>
      <c r="O920" s="7"/>
      <c r="P920" s="8" t="s">
        <v>548</v>
      </c>
    </row>
    <row r="921" ht="35" customHeight="1" spans="1:16">
      <c r="A921" s="7">
        <v>243</v>
      </c>
      <c r="B921" s="7">
        <v>2025</v>
      </c>
      <c r="C921" s="3" t="s">
        <v>16</v>
      </c>
      <c r="D921" s="3" t="s">
        <v>17</v>
      </c>
      <c r="E921" s="3" t="s">
        <v>57</v>
      </c>
      <c r="F921" s="11" t="s">
        <v>549</v>
      </c>
      <c r="G921" s="3" t="s">
        <v>20</v>
      </c>
      <c r="H921" s="7">
        <v>3.98</v>
      </c>
      <c r="I921" s="7">
        <v>24</v>
      </c>
      <c r="J921" s="7">
        <v>71.63</v>
      </c>
      <c r="K921" s="7">
        <f t="shared" si="15"/>
        <v>243</v>
      </c>
      <c r="L921" s="7">
        <v>36</v>
      </c>
      <c r="M921" s="7">
        <v>70.9</v>
      </c>
      <c r="N921" s="7" t="str">
        <f>IF(OR(IFERROR(VALUE(M921)&lt;80,FALSE),COUNTIF(缓考名单!$A$2:$A$49,$F921&amp;"")&gt;0,COUNTIF(缓考名单!$B$2:$B$49,#REF!)&gt;0,IFERROR(VLOOKUP($F921&amp;"",学年成绩!$A$2:$B$462,2,FALSE)&lt;&gt;"100%",FALSE)),"是","")</f>
        <v>是</v>
      </c>
      <c r="O921" s="7"/>
      <c r="P921" s="8" t="s">
        <v>550</v>
      </c>
    </row>
    <row r="922" ht="35" customHeight="1" spans="1:16">
      <c r="A922" s="7">
        <v>244</v>
      </c>
      <c r="B922" s="7">
        <v>2025</v>
      </c>
      <c r="C922" s="3" t="s">
        <v>16</v>
      </c>
      <c r="D922" s="3" t="s">
        <v>99</v>
      </c>
      <c r="E922" s="3" t="s">
        <v>119</v>
      </c>
      <c r="F922" s="11" t="s">
        <v>551</v>
      </c>
      <c r="G922" s="3" t="s">
        <v>19</v>
      </c>
      <c r="H922" s="7">
        <v>3.87</v>
      </c>
      <c r="I922" s="7">
        <v>31</v>
      </c>
      <c r="J922" s="7">
        <v>71.61</v>
      </c>
      <c r="K922" s="7">
        <f t="shared" si="15"/>
        <v>244</v>
      </c>
      <c r="L922" s="7">
        <v>39</v>
      </c>
      <c r="M922" s="7" t="str">
        <f>IF(COUNTIF(体测成绩!$A$2:$A$530,$F922&amp;"")=0,"",IF(VLOOKUP($F922&amp;"",体测成绩!$A$2:$B$530,2,FALSE)="免测",80,VLOOKUP($F922&amp;"",体测成绩!$A$2:$B$530,2,FALSE)))</f>
        <v>80.6</v>
      </c>
      <c r="N922" s="7" t="str">
        <f>IF(OR(IFERROR(VALUE(M922)&lt;80,FALSE),COUNTIF(缓考名单!$A$2:$A$49,$F922&amp;"")&gt;0,COUNTIF(缓考名单!$B$2:$B$49,#REF!)&gt;0,IFERROR(VLOOKUP($F922&amp;"",学年成绩!$A$2:$B$462,2,FALSE)&lt;&gt;"100%",FALSE)),"是","")</f>
        <v/>
      </c>
      <c r="O922" s="7"/>
      <c r="P922" s="8" t="s">
        <v>552</v>
      </c>
    </row>
    <row r="923" ht="35" customHeight="1" spans="1:16">
      <c r="A923" s="7">
        <v>245</v>
      </c>
      <c r="B923" s="7">
        <v>2025</v>
      </c>
      <c r="C923" s="3" t="s">
        <v>16</v>
      </c>
      <c r="D923" s="3" t="s">
        <v>46</v>
      </c>
      <c r="E923" s="3" t="s">
        <v>47</v>
      </c>
      <c r="F923" s="11" t="s">
        <v>553</v>
      </c>
      <c r="G923" s="3" t="s">
        <v>19</v>
      </c>
      <c r="H923" s="7">
        <v>3.33</v>
      </c>
      <c r="I923" s="7">
        <v>78</v>
      </c>
      <c r="J923" s="7">
        <v>71.57</v>
      </c>
      <c r="K923" s="7">
        <f t="shared" si="15"/>
        <v>245</v>
      </c>
      <c r="L923" s="7">
        <v>48</v>
      </c>
      <c r="M923" s="7" t="str">
        <f>IF(COUNTIF(体测成绩!$A$2:$A$530,$F923&amp;"")=0,"",IF(VLOOKUP($F923&amp;"",体测成绩!$A$2:$B$530,2,FALSE)="免测",80,VLOOKUP($F923&amp;"",体测成绩!$A$2:$B$530,2,FALSE)))</f>
        <v>80.6</v>
      </c>
      <c r="N923" s="7" t="str">
        <f>IF(OR(IFERROR(VALUE(M923)&lt;80,FALSE),COUNTIF(缓考名单!$A$2:$A$49,$F923&amp;"")&gt;0,COUNTIF(缓考名单!$B$2:$B$49,#REF!)&gt;0,IFERROR(VLOOKUP($F923&amp;"",学年成绩!$A$2:$B$462,2,FALSE)&lt;&gt;"100%",FALSE)),"是","")</f>
        <v/>
      </c>
      <c r="O923" s="7"/>
      <c r="P923" s="8" t="s">
        <v>554</v>
      </c>
    </row>
    <row r="924" ht="35" customHeight="1" spans="1:16">
      <c r="A924" s="7">
        <v>246</v>
      </c>
      <c r="B924" s="7">
        <v>2025</v>
      </c>
      <c r="C924" s="3" t="s">
        <v>16</v>
      </c>
      <c r="D924" s="3" t="s">
        <v>62</v>
      </c>
      <c r="E924" s="3" t="s">
        <v>63</v>
      </c>
      <c r="F924" s="11" t="s">
        <v>555</v>
      </c>
      <c r="G924" s="3" t="s">
        <v>19</v>
      </c>
      <c r="H924" s="7">
        <v>3.98</v>
      </c>
      <c r="I924" s="7">
        <v>14</v>
      </c>
      <c r="J924" s="7">
        <v>71.55</v>
      </c>
      <c r="K924" s="7">
        <f t="shared" si="15"/>
        <v>246</v>
      </c>
      <c r="L924" s="7">
        <v>20</v>
      </c>
      <c r="M924" s="7">
        <v>77.5</v>
      </c>
      <c r="N924" s="7" t="str">
        <f>IF(OR(IFERROR(VALUE(M924)&lt;80,FALSE),COUNTIF(缓考名单!$A$2:$A$49,$F924&amp;"")&gt;0,COUNTIF(缓考名单!$B$2:$B$49,#REF!)&gt;0,IFERROR(VLOOKUP($F924&amp;"",学年成绩!$A$2:$B$462,2,FALSE)&lt;&gt;"100%",FALSE)),"是","")</f>
        <v>是</v>
      </c>
      <c r="O924" s="7"/>
      <c r="P924" s="8" t="s">
        <v>556</v>
      </c>
    </row>
    <row r="925" ht="35" customHeight="1" spans="1:16">
      <c r="A925" s="7">
        <f>ROW(A247)</f>
        <v>247</v>
      </c>
      <c r="B925" s="7">
        <v>2025</v>
      </c>
      <c r="C925" s="3" t="s">
        <v>16</v>
      </c>
      <c r="D925" s="3" t="s">
        <v>46</v>
      </c>
      <c r="E925" s="3" t="s">
        <v>94</v>
      </c>
      <c r="F925" s="11" t="s">
        <v>557</v>
      </c>
      <c r="G925" s="3" t="s">
        <v>19</v>
      </c>
      <c r="H925" s="7">
        <v>3.67</v>
      </c>
      <c r="I925" s="7">
        <v>58</v>
      </c>
      <c r="J925" s="7">
        <v>71.48</v>
      </c>
      <c r="K925" s="7">
        <f t="shared" si="15"/>
        <v>247</v>
      </c>
      <c r="L925" s="7">
        <v>49</v>
      </c>
      <c r="M925" s="7" t="str">
        <f>IF(COUNTIF(体测成绩!$A$2:$A$530,$F925&amp;"")=0,"",IF(VLOOKUP($F925&amp;"",体测成绩!$A$2:$B$530,2,FALSE)="免测",80,VLOOKUP($F925&amp;"",体测成绩!$A$2:$B$530,2,FALSE)))</f>
        <v>79.4</v>
      </c>
      <c r="N925" s="7" t="str">
        <f>IF(OR(IFERROR(VALUE(M925)&lt;80,FALSE),COUNTIF(缓考名单!$A$2:$A$49,$F925&amp;"")&gt;0,COUNTIF(缓考名单!$B$2:$B$49,#REF!)&gt;0,IFERROR(VLOOKUP($F925&amp;"",学年成绩!$A$2:$B$462,2,FALSE)&lt;&gt;"100%",FALSE)),"是","")</f>
        <v>是</v>
      </c>
      <c r="O925" s="7"/>
      <c r="P925" s="8" t="s">
        <v>558</v>
      </c>
    </row>
    <row r="926" ht="35" customHeight="1" spans="1:16">
      <c r="A926" s="7">
        <f>ROW(A248)</f>
        <v>248</v>
      </c>
      <c r="B926" s="7">
        <v>2025</v>
      </c>
      <c r="C926" s="3" t="s">
        <v>16</v>
      </c>
      <c r="D926" s="3" t="s">
        <v>26</v>
      </c>
      <c r="E926" s="3" t="s">
        <v>105</v>
      </c>
      <c r="F926" s="11" t="s">
        <v>559</v>
      </c>
      <c r="G926" s="3" t="s">
        <v>20</v>
      </c>
      <c r="H926" s="7">
        <v>3.65</v>
      </c>
      <c r="I926" s="7">
        <v>51</v>
      </c>
      <c r="J926" s="7">
        <v>71.46</v>
      </c>
      <c r="K926" s="7">
        <f t="shared" si="15"/>
        <v>248</v>
      </c>
      <c r="L926" s="7">
        <v>40</v>
      </c>
      <c r="M926" s="7" t="str">
        <f>IF(COUNTIF(体测成绩!$A$2:$A$530,$F926&amp;"")=0,"",IF(VLOOKUP($F926&amp;"",体测成绩!$A$2:$B$530,2,FALSE)="免测",80,VLOOKUP($F926&amp;"",体测成绩!$A$2:$B$530,2,FALSE)))</f>
        <v>82.1</v>
      </c>
      <c r="N926" s="7" t="str">
        <f>IF(OR(IFERROR(VALUE(M926)&lt;80,FALSE),COUNTIF(缓考名单!$A$2:$A$49,$F926&amp;"")&gt;0,COUNTIF(缓考名单!$B$2:$B$49,#REF!)&gt;0,IFERROR(VLOOKUP($F926&amp;"",学年成绩!$A$2:$B$462,2,FALSE)&lt;&gt;"100%",FALSE)),"是","")</f>
        <v/>
      </c>
      <c r="O926" s="7"/>
      <c r="P926" s="8" t="s">
        <v>560</v>
      </c>
    </row>
    <row r="927" ht="35" customHeight="1" spans="1:16">
      <c r="A927" s="7">
        <v>249</v>
      </c>
      <c r="B927" s="7">
        <v>2025</v>
      </c>
      <c r="C927" s="3" t="s">
        <v>16</v>
      </c>
      <c r="D927" s="3" t="s">
        <v>26</v>
      </c>
      <c r="E927" s="3" t="s">
        <v>27</v>
      </c>
      <c r="F927" s="11" t="s">
        <v>561</v>
      </c>
      <c r="G927" s="3" t="s">
        <v>20</v>
      </c>
      <c r="H927" s="7">
        <v>4.09</v>
      </c>
      <c r="I927" s="7">
        <v>21</v>
      </c>
      <c r="J927" s="7">
        <v>71.42</v>
      </c>
      <c r="K927" s="7">
        <f t="shared" si="15"/>
        <v>249</v>
      </c>
      <c r="L927" s="7">
        <v>41</v>
      </c>
      <c r="M927" s="7" t="str">
        <f>IF(COUNTIF(体测成绩!$A$2:$A$530,$F927&amp;"")=0,"",IF(VLOOKUP($F927&amp;"",体测成绩!$A$2:$B$530,2,FALSE)="免测",80,VLOOKUP($F927&amp;"",体测成绩!$A$2:$B$530,2,FALSE)))</f>
        <v>76.6</v>
      </c>
      <c r="N927" s="7" t="str">
        <f>IF(OR(IFERROR(VALUE(M927)&lt;80,FALSE),COUNTIF(缓考名单!$A$2:$A$49,$F927&amp;"")&gt;0,COUNTIF(缓考名单!$B$2:$B$49,#REF!)&gt;0,IFERROR(VLOOKUP($F927&amp;"",学年成绩!$A$2:$B$462,2,FALSE)&lt;&gt;"100%",FALSE)),"是","")</f>
        <v>是</v>
      </c>
      <c r="O927" s="7"/>
      <c r="P927" s="8" t="s">
        <v>562</v>
      </c>
    </row>
    <row r="928" ht="35" customHeight="1" spans="1:16">
      <c r="A928" s="7">
        <v>250</v>
      </c>
      <c r="B928" s="7">
        <v>2025</v>
      </c>
      <c r="C928" s="3" t="s">
        <v>16</v>
      </c>
      <c r="D928" s="3" t="s">
        <v>73</v>
      </c>
      <c r="E928" s="3" t="s">
        <v>108</v>
      </c>
      <c r="F928" s="11" t="s">
        <v>563</v>
      </c>
      <c r="G928" s="3" t="s">
        <v>19</v>
      </c>
      <c r="H928" s="7">
        <v>4.06</v>
      </c>
      <c r="I928" s="7">
        <v>21</v>
      </c>
      <c r="J928" s="7">
        <v>71.39</v>
      </c>
      <c r="K928" s="7">
        <f t="shared" si="15"/>
        <v>250</v>
      </c>
      <c r="L928" s="7">
        <v>42</v>
      </c>
      <c r="M928" s="7" t="str">
        <f>IF(COUNTIF(体测成绩!$A$2:$A$530,$F928&amp;"")=0,"",IF(VLOOKUP($F928&amp;"",体测成绩!$A$2:$B$530,2,FALSE)="免测",80,VLOOKUP($F928&amp;"",体测成绩!$A$2:$B$530,2,FALSE)))</f>
        <v>56.0</v>
      </c>
      <c r="N928" s="7" t="str">
        <f>IF(OR(IFERROR(VALUE(M928)&lt;80,FALSE),COUNTIF(缓考名单!$A$2:$A$49,$F928&amp;"")&gt;0,COUNTIF(缓考名单!$B$2:$B$49,#REF!)&gt;0,IFERROR(VLOOKUP($F928&amp;"",学年成绩!$A$2:$B$462,2,FALSE)&lt;&gt;"100%",FALSE)),"是","")</f>
        <v>是</v>
      </c>
      <c r="O928" s="7"/>
      <c r="P928" s="8" t="s">
        <v>564</v>
      </c>
    </row>
    <row r="929" ht="35" customHeight="1" spans="1:16">
      <c r="A929" s="7">
        <f>ROW(A251)</f>
        <v>251</v>
      </c>
      <c r="B929" s="7">
        <v>2025</v>
      </c>
      <c r="C929" s="3" t="s">
        <v>16</v>
      </c>
      <c r="D929" s="3" t="s">
        <v>73</v>
      </c>
      <c r="E929" s="3" t="s">
        <v>175</v>
      </c>
      <c r="F929" s="11" t="s">
        <v>565</v>
      </c>
      <c r="G929" s="3" t="s">
        <v>20</v>
      </c>
      <c r="H929" s="7">
        <v>3.52</v>
      </c>
      <c r="I929" s="7">
        <v>55</v>
      </c>
      <c r="J929" s="7">
        <v>71.38</v>
      </c>
      <c r="K929" s="7">
        <f t="shared" si="15"/>
        <v>251</v>
      </c>
      <c r="L929" s="7">
        <v>39</v>
      </c>
      <c r="M929" s="7" t="str">
        <f>IF(COUNTIF(体测成绩!$A$2:$A$530,$F929&amp;"")=0,"",IF(VLOOKUP($F929&amp;"",体测成绩!$A$2:$B$530,2,FALSE)="免测",80,VLOOKUP($F929&amp;"",体测成绩!$A$2:$B$530,2,FALSE)))</f>
        <v>83.0</v>
      </c>
      <c r="N929" s="7" t="str">
        <f>IF(OR(IFERROR(VALUE(M929)&lt;80,FALSE),COUNTIF(缓考名单!$A$2:$A$49,$F929&amp;"")&gt;0,COUNTIF(缓考名单!$B$2:$B$49,#REF!)&gt;0,IFERROR(VLOOKUP($F929&amp;"",学年成绩!$A$2:$B$462,2,FALSE)&lt;&gt;"100%",FALSE)),"是","")</f>
        <v>是</v>
      </c>
      <c r="O929" s="7"/>
      <c r="P929" s="8" t="s">
        <v>566</v>
      </c>
    </row>
    <row r="930" ht="35" customHeight="1" spans="1:16">
      <c r="A930" s="7">
        <f>ROW(A252)</f>
        <v>252</v>
      </c>
      <c r="B930" s="7">
        <v>2025</v>
      </c>
      <c r="C930" s="3" t="s">
        <v>16</v>
      </c>
      <c r="D930" s="3" t="s">
        <v>73</v>
      </c>
      <c r="E930" s="3" t="s">
        <v>175</v>
      </c>
      <c r="F930" s="11" t="s">
        <v>567</v>
      </c>
      <c r="G930" s="3" t="s">
        <v>19</v>
      </c>
      <c r="H930" s="7">
        <v>3.86</v>
      </c>
      <c r="I930" s="7">
        <v>37</v>
      </c>
      <c r="J930" s="7">
        <v>71.37</v>
      </c>
      <c r="K930" s="7">
        <f t="shared" si="15"/>
        <v>252</v>
      </c>
      <c r="L930" s="7">
        <v>43</v>
      </c>
      <c r="M930" s="7" t="str">
        <f>IF(COUNTIF(体测成绩!$A$2:$A$530,$F930&amp;"")=0,"",IF(VLOOKUP($F930&amp;"",体测成绩!$A$2:$B$530,2,FALSE)="免测",80,VLOOKUP($F930&amp;"",体测成绩!$A$2:$B$530,2,FALSE)))</f>
        <v>92.2</v>
      </c>
      <c r="N930" s="7" t="str">
        <f>IF(OR(IFERROR(VALUE(M930)&lt;80,FALSE),COUNTIF(缓考名单!$A$2:$A$49,$F930&amp;"")&gt;0,COUNTIF(缓考名单!$B$2:$B$49,#REF!)&gt;0,IFERROR(VLOOKUP($F930&amp;"",学年成绩!$A$2:$B$462,2,FALSE)&lt;&gt;"100%",FALSE)),"是","")</f>
        <v/>
      </c>
      <c r="O930" s="7"/>
      <c r="P930" s="8" t="s">
        <v>568</v>
      </c>
    </row>
    <row r="931" ht="35" customHeight="1" spans="1:16">
      <c r="A931" s="7">
        <v>253</v>
      </c>
      <c r="B931" s="7">
        <v>2025</v>
      </c>
      <c r="C931" s="3" t="s">
        <v>16</v>
      </c>
      <c r="D931" s="3" t="s">
        <v>26</v>
      </c>
      <c r="E931" s="3" t="s">
        <v>27</v>
      </c>
      <c r="F931" s="11" t="s">
        <v>569</v>
      </c>
      <c r="G931" s="3" t="s">
        <v>19</v>
      </c>
      <c r="H931" s="7">
        <v>3.88</v>
      </c>
      <c r="I931" s="7">
        <v>37</v>
      </c>
      <c r="J931" s="7">
        <v>71.36</v>
      </c>
      <c r="K931" s="7">
        <f t="shared" si="15"/>
        <v>253</v>
      </c>
      <c r="L931" s="7">
        <v>42</v>
      </c>
      <c r="M931" s="7">
        <v>98.5</v>
      </c>
      <c r="N931" s="7" t="str">
        <f>IF(OR(IFERROR(VALUE(M931)&lt;80,FALSE),COUNTIF(缓考名单!$A$2:$A$49,$F931&amp;"")&gt;0,COUNTIF(缓考名单!$B$2:$B$49,#REF!)&gt;0,IFERROR(VLOOKUP($F931&amp;"",学年成绩!$A$2:$B$462,2,FALSE)&lt;&gt;"100%",FALSE)),"是","")</f>
        <v/>
      </c>
      <c r="O931" s="7"/>
      <c r="P931" s="8" t="s">
        <v>570</v>
      </c>
    </row>
    <row r="932" ht="35" customHeight="1" spans="1:16">
      <c r="A932" s="7">
        <v>254</v>
      </c>
      <c r="B932" s="7">
        <v>2025</v>
      </c>
      <c r="C932" s="3" t="s">
        <v>16</v>
      </c>
      <c r="D932" s="3" t="s">
        <v>46</v>
      </c>
      <c r="E932" s="3" t="s">
        <v>89</v>
      </c>
      <c r="F932" s="11" t="s">
        <v>571</v>
      </c>
      <c r="G932" s="3" t="s">
        <v>19</v>
      </c>
      <c r="H932" s="7">
        <v>3.97</v>
      </c>
      <c r="I932" s="7">
        <v>32</v>
      </c>
      <c r="J932" s="7">
        <v>71.3</v>
      </c>
      <c r="K932" s="7">
        <f t="shared" si="15"/>
        <v>254</v>
      </c>
      <c r="L932" s="7">
        <v>50</v>
      </c>
      <c r="M932" s="7">
        <v>77.7</v>
      </c>
      <c r="N932" s="7" t="str">
        <f>IF(OR(IFERROR(VALUE(M932)&lt;80,FALSE),COUNTIF(缓考名单!$A$2:$A$49,$F932&amp;"")&gt;0,COUNTIF(缓考名单!$B$2:$B$49,#REF!)&gt;0,IFERROR(VLOOKUP($F932&amp;"",学年成绩!$A$2:$B$462,2,FALSE)&lt;&gt;"100%",FALSE)),"是","")</f>
        <v>是</v>
      </c>
      <c r="O932" s="7"/>
      <c r="P932" s="8" t="s">
        <v>572</v>
      </c>
    </row>
    <row r="933" ht="35" customHeight="1" spans="1:16">
      <c r="A933" s="7">
        <f>ROW(A255)</f>
        <v>255</v>
      </c>
      <c r="B933" s="7">
        <v>2025</v>
      </c>
      <c r="C933" s="3" t="s">
        <v>16</v>
      </c>
      <c r="D933" s="3" t="s">
        <v>46</v>
      </c>
      <c r="E933" s="3" t="s">
        <v>47</v>
      </c>
      <c r="F933" s="11" t="s">
        <v>573</v>
      </c>
      <c r="G933" s="3" t="s">
        <v>19</v>
      </c>
      <c r="H933" s="7">
        <v>3.64</v>
      </c>
      <c r="I933" s="7">
        <v>59</v>
      </c>
      <c r="J933" s="7">
        <v>71.27</v>
      </c>
      <c r="K933" s="7">
        <f t="shared" si="15"/>
        <v>255</v>
      </c>
      <c r="L933" s="7">
        <v>51</v>
      </c>
      <c r="M933" s="7" t="str">
        <f>IF(COUNTIF(体测成绩!$A$2:$A$530,$F933&amp;"")=0,"",IF(VLOOKUP($F933&amp;"",体测成绩!$A$2:$B$530,2,FALSE)="免测",80,VLOOKUP($F933&amp;"",体测成绩!$A$2:$B$530,2,FALSE)))</f>
        <v>70.6</v>
      </c>
      <c r="N933" s="7" t="str">
        <f>IF(OR(IFERROR(VALUE(M933)&lt;80,FALSE),COUNTIF(缓考名单!$A$2:$A$49,$F933&amp;"")&gt;0,COUNTIF(缓考名单!$B$2:$B$49,#REF!)&gt;0,IFERROR(VLOOKUP($F933&amp;"",学年成绩!$A$2:$B$462,2,FALSE)&lt;&gt;"100%",FALSE)),"是","")</f>
        <v>是</v>
      </c>
      <c r="O933" s="7"/>
      <c r="P933" s="8" t="s">
        <v>574</v>
      </c>
    </row>
    <row r="934" ht="35" customHeight="1" spans="1:16">
      <c r="A934" s="7">
        <v>256</v>
      </c>
      <c r="B934" s="7">
        <v>2025</v>
      </c>
      <c r="C934" s="3" t="s">
        <v>16</v>
      </c>
      <c r="D934" s="3" t="s">
        <v>26</v>
      </c>
      <c r="E934" s="3" t="s">
        <v>105</v>
      </c>
      <c r="F934" s="11" t="s">
        <v>575</v>
      </c>
      <c r="G934" s="3" t="s">
        <v>19</v>
      </c>
      <c r="H934" s="7">
        <v>4.1</v>
      </c>
      <c r="I934" s="7">
        <v>19</v>
      </c>
      <c r="J934" s="7">
        <v>71.26</v>
      </c>
      <c r="K934" s="7">
        <f t="shared" si="15"/>
        <v>256</v>
      </c>
      <c r="L934" s="7">
        <v>43</v>
      </c>
      <c r="M934" s="7" t="str">
        <f>IF(COUNTIF(体测成绩!$A$2:$A$530,$F934&amp;"")=0,"",IF(VLOOKUP($F934&amp;"",体测成绩!$A$2:$B$530,2,FALSE)="免测",80,VLOOKUP($F934&amp;"",体测成绩!$A$2:$B$530,2,FALSE)))</f>
        <v>62.4</v>
      </c>
      <c r="N934" s="7" t="str">
        <f>IF(OR(IFERROR(VALUE(M934)&lt;80,FALSE),COUNTIF(缓考名单!$A$2:$A$49,$F934&amp;"")&gt;0,COUNTIF(缓考名单!$B$2:$B$49,#REF!)&gt;0,IFERROR(VLOOKUP($F934&amp;"",学年成绩!$A$2:$B$462,2,FALSE)&lt;&gt;"100%",FALSE)),"是","")</f>
        <v>是</v>
      </c>
      <c r="O934" s="7"/>
      <c r="P934" s="8" t="s">
        <v>576</v>
      </c>
    </row>
    <row r="935" ht="35" customHeight="1" spans="1:16">
      <c r="A935" s="7">
        <v>257</v>
      </c>
      <c r="B935" s="7">
        <v>2025</v>
      </c>
      <c r="C935" s="3" t="s">
        <v>16</v>
      </c>
      <c r="D935" s="3" t="s">
        <v>26</v>
      </c>
      <c r="E935" s="3" t="s">
        <v>27</v>
      </c>
      <c r="F935" s="11" t="s">
        <v>577</v>
      </c>
      <c r="G935" s="3" t="s">
        <v>19</v>
      </c>
      <c r="H935" s="7">
        <v>3.93</v>
      </c>
      <c r="I935" s="7">
        <v>29</v>
      </c>
      <c r="J935" s="7">
        <v>71.23</v>
      </c>
      <c r="K935" s="7">
        <f t="shared" si="15"/>
        <v>257</v>
      </c>
      <c r="L935" s="7">
        <v>44</v>
      </c>
      <c r="M935" s="7" t="str">
        <f>IF(COUNTIF(体测成绩!$A$2:$A$530,$F935&amp;"")=0,"",IF(VLOOKUP($F935&amp;"",体测成绩!$A$2:$B$530,2,FALSE)="免测",80,VLOOKUP($F935&amp;"",体测成绩!$A$2:$B$530,2,FALSE)))</f>
        <v>79.5</v>
      </c>
      <c r="N935" s="7" t="str">
        <f>IF(OR(IFERROR(VALUE(M935)&lt;80,FALSE),COUNTIF(缓考名单!$A$2:$A$49,$F935&amp;"")&gt;0,COUNTIF(缓考名单!$B$2:$B$49,#REF!)&gt;0,IFERROR(VLOOKUP($F935&amp;"",学年成绩!$A$2:$B$462,2,FALSE)&lt;&gt;"100%",FALSE)),"是","")</f>
        <v>是</v>
      </c>
      <c r="O935" s="7"/>
      <c r="P935" s="8" t="s">
        <v>578</v>
      </c>
    </row>
    <row r="936" ht="35" customHeight="1" spans="1:16">
      <c r="A936" s="7">
        <f>ROW(A258)</f>
        <v>258</v>
      </c>
      <c r="B936" s="7">
        <v>2025</v>
      </c>
      <c r="C936" s="3" t="s">
        <v>16</v>
      </c>
      <c r="D936" s="3" t="s">
        <v>99</v>
      </c>
      <c r="E936" s="3" t="s">
        <v>119</v>
      </c>
      <c r="F936" s="11" t="s">
        <v>579</v>
      </c>
      <c r="G936" s="3" t="s">
        <v>19</v>
      </c>
      <c r="H936" s="7">
        <v>3.73</v>
      </c>
      <c r="I936" s="7">
        <v>39</v>
      </c>
      <c r="J936" s="7">
        <v>71.15</v>
      </c>
      <c r="K936" s="7">
        <f t="shared" si="15"/>
        <v>258</v>
      </c>
      <c r="L936" s="7">
        <v>40</v>
      </c>
      <c r="M936" s="7" t="str">
        <f>IF(COUNTIF(体测成绩!$A$2:$A$530,$F936&amp;"")=0,"",IF(VLOOKUP($F936&amp;"",体测成绩!$A$2:$B$530,2,FALSE)="免测",80,VLOOKUP($F936&amp;"",体测成绩!$A$2:$B$530,2,FALSE)))</f>
        <v>75.4</v>
      </c>
      <c r="N936" s="7" t="str">
        <f>IF(OR(IFERROR(VALUE(M936)&lt;80,FALSE),COUNTIF(缓考名单!$A$2:$A$49,$F936&amp;"")&gt;0,COUNTIF(缓考名单!$B$2:$B$49,#REF!)&gt;0,IFERROR(VLOOKUP($F936&amp;"",学年成绩!$A$2:$B$462,2,FALSE)&lt;&gt;"100%",FALSE)),"是","")</f>
        <v>是</v>
      </c>
      <c r="O936" s="7"/>
      <c r="P936" s="8" t="s">
        <v>580</v>
      </c>
    </row>
    <row r="937" ht="35" customHeight="1" spans="1:16">
      <c r="A937" s="7">
        <v>259</v>
      </c>
      <c r="B937" s="7">
        <v>2025</v>
      </c>
      <c r="C937" s="3" t="s">
        <v>16</v>
      </c>
      <c r="D937" s="3" t="s">
        <v>73</v>
      </c>
      <c r="E937" s="3" t="s">
        <v>175</v>
      </c>
      <c r="F937" s="11" t="s">
        <v>581</v>
      </c>
      <c r="G937" s="3" t="s">
        <v>19</v>
      </c>
      <c r="H937" s="7">
        <v>3.98</v>
      </c>
      <c r="I937" s="7">
        <v>29</v>
      </c>
      <c r="J937" s="7">
        <v>71.11</v>
      </c>
      <c r="K937" s="7">
        <f t="shared" si="15"/>
        <v>259</v>
      </c>
      <c r="L937" s="7">
        <v>44</v>
      </c>
      <c r="M937" s="7" t="str">
        <f>IF(COUNTIF(体测成绩!$A$2:$A$530,$F937&amp;"")=0,"",IF(VLOOKUP($F937&amp;"",体测成绩!$A$2:$B$530,2,FALSE)="免测",80,VLOOKUP($F937&amp;"",体测成绩!$A$2:$B$530,2,FALSE)))</f>
        <v>79.8</v>
      </c>
      <c r="N937" s="7" t="str">
        <f>IF(OR(IFERROR(VALUE(M937)&lt;80,FALSE),COUNTIF(缓考名单!$A$2:$A$49,$F937&amp;"")&gt;0,COUNTIF(缓考名单!$B$2:$B$49,#REF!)&gt;0,IFERROR(VLOOKUP($F937&amp;"",学年成绩!$A$2:$B$462,2,FALSE)&lt;&gt;"100%",FALSE)),"是","")</f>
        <v>是</v>
      </c>
      <c r="O937" s="7"/>
      <c r="P937" s="8" t="s">
        <v>582</v>
      </c>
    </row>
    <row r="938" ht="35" customHeight="1" spans="1:16">
      <c r="A938" s="7">
        <v>260</v>
      </c>
      <c r="B938" s="7">
        <v>2025</v>
      </c>
      <c r="C938" s="3" t="s">
        <v>16</v>
      </c>
      <c r="D938" s="3" t="s">
        <v>99</v>
      </c>
      <c r="E938" s="3" t="s">
        <v>119</v>
      </c>
      <c r="F938" s="11" t="s">
        <v>583</v>
      </c>
      <c r="G938" s="3" t="s">
        <v>19</v>
      </c>
      <c r="H938" s="7">
        <v>3.94</v>
      </c>
      <c r="I938" s="7">
        <v>25</v>
      </c>
      <c r="J938" s="7">
        <v>71.09</v>
      </c>
      <c r="K938" s="7">
        <f t="shared" si="15"/>
        <v>260</v>
      </c>
      <c r="L938" s="7">
        <v>41</v>
      </c>
      <c r="M938" s="7" t="str">
        <f>IF(COUNTIF(体测成绩!$A$2:$A$530,$F938&amp;"")=0,"",IF(VLOOKUP($F938&amp;"",体测成绩!$A$2:$B$530,2,FALSE)="免测",80,VLOOKUP($F938&amp;"",体测成绩!$A$2:$B$530,2,FALSE)))</f>
        <v>65.6</v>
      </c>
      <c r="N938" s="7" t="str">
        <f>IF(OR(IFERROR(VALUE(M938)&lt;80,FALSE),COUNTIF(缓考名单!$A$2:$A$49,$F938&amp;"")&gt;0,COUNTIF(缓考名单!$B$2:$B$49,#REF!)&gt;0,IFERROR(VLOOKUP($F938&amp;"",学年成绩!$A$2:$B$462,2,FALSE)&lt;&gt;"100%",FALSE)),"是","")</f>
        <v>是</v>
      </c>
      <c r="O938" s="7"/>
      <c r="P938" s="8" t="s">
        <v>584</v>
      </c>
    </row>
    <row r="939" ht="35" customHeight="1" spans="1:16">
      <c r="A939" s="7">
        <f>ROW(A261)</f>
        <v>261</v>
      </c>
      <c r="B939" s="7">
        <v>2025</v>
      </c>
      <c r="C939" s="3" t="s">
        <v>16</v>
      </c>
      <c r="D939" s="3" t="s">
        <v>99</v>
      </c>
      <c r="E939" s="3" t="s">
        <v>100</v>
      </c>
      <c r="F939" s="11" t="s">
        <v>585</v>
      </c>
      <c r="G939" s="3" t="s">
        <v>19</v>
      </c>
      <c r="H939" s="7">
        <v>3.74</v>
      </c>
      <c r="I939" s="7">
        <v>38</v>
      </c>
      <c r="J939" s="7">
        <v>71.08</v>
      </c>
      <c r="K939" s="7">
        <f t="shared" si="15"/>
        <v>261</v>
      </c>
      <c r="L939" s="7">
        <v>42</v>
      </c>
      <c r="M939" s="7" t="str">
        <f>IF(COUNTIF(体测成绩!$A$2:$A$530,$F939&amp;"")=0,"",IF(VLOOKUP($F939&amp;"",体测成绩!$A$2:$B$530,2,FALSE)="免测",80,VLOOKUP($F939&amp;"",体测成绩!$A$2:$B$530,2,FALSE)))</f>
        <v>77.8</v>
      </c>
      <c r="N939" s="7" t="str">
        <f>IF(OR(IFERROR(VALUE(M939)&lt;80,FALSE),COUNTIF(缓考名单!$A$2:$A$49,$F939&amp;"")&gt;0,COUNTIF(缓考名单!$B$2:$B$49,#REF!)&gt;0,IFERROR(VLOOKUP($F939&amp;"",学年成绩!$A$2:$B$462,2,FALSE)&lt;&gt;"100%",FALSE)),"是","")</f>
        <v>是</v>
      </c>
      <c r="O939" s="7"/>
      <c r="P939" s="8" t="s">
        <v>586</v>
      </c>
    </row>
    <row r="940" ht="35" customHeight="1" spans="1:16">
      <c r="A940" s="7">
        <f>ROW(A262)</f>
        <v>262</v>
      </c>
      <c r="B940" s="7">
        <v>2025</v>
      </c>
      <c r="C940" s="3" t="s">
        <v>16</v>
      </c>
      <c r="D940" s="3" t="s">
        <v>26</v>
      </c>
      <c r="E940" s="3" t="s">
        <v>54</v>
      </c>
      <c r="F940" s="11" t="s">
        <v>587</v>
      </c>
      <c r="G940" s="3" t="s">
        <v>19</v>
      </c>
      <c r="H940" s="7">
        <v>3.6</v>
      </c>
      <c r="I940" s="7">
        <v>54</v>
      </c>
      <c r="J940" s="7">
        <v>71.08</v>
      </c>
      <c r="K940" s="7">
        <f t="shared" si="15"/>
        <v>262</v>
      </c>
      <c r="L940" s="7">
        <v>45</v>
      </c>
      <c r="M940" s="7" t="str">
        <f>IF(COUNTIF(体测成绩!$A$2:$A$530,$F940&amp;"")=0,"",IF(VLOOKUP($F940&amp;"",体测成绩!$A$2:$B$530,2,FALSE)="免测",80,VLOOKUP($F940&amp;"",体测成绩!$A$2:$B$530,2,FALSE)))</f>
        <v>82.1</v>
      </c>
      <c r="N940" s="7" t="str">
        <f>IF(OR(IFERROR(VALUE(M940)&lt;80,FALSE),COUNTIF(缓考名单!$A$2:$A$49,$F940&amp;"")&gt;0,COUNTIF(缓考名单!$B$2:$B$49,#REF!)&gt;0,IFERROR(VLOOKUP($F940&amp;"",学年成绩!$A$2:$B$462,2,FALSE)&lt;&gt;"100%",FALSE)),"是","")</f>
        <v/>
      </c>
      <c r="O940" s="7"/>
      <c r="P940" s="8" t="s">
        <v>588</v>
      </c>
    </row>
    <row r="941" ht="35" customHeight="1" spans="1:16">
      <c r="A941" s="7">
        <v>263</v>
      </c>
      <c r="B941" s="7">
        <v>2025</v>
      </c>
      <c r="C941" s="3" t="s">
        <v>16</v>
      </c>
      <c r="D941" s="3" t="s">
        <v>62</v>
      </c>
      <c r="E941" s="3" t="s">
        <v>63</v>
      </c>
      <c r="F941" s="11" t="s">
        <v>589</v>
      </c>
      <c r="G941" s="3" t="s">
        <v>19</v>
      </c>
      <c r="H941" s="7">
        <v>3.93</v>
      </c>
      <c r="I941" s="7">
        <v>17</v>
      </c>
      <c r="J941" s="7">
        <v>71.06</v>
      </c>
      <c r="K941" s="7">
        <f t="shared" si="15"/>
        <v>263</v>
      </c>
      <c r="L941" s="7">
        <v>21</v>
      </c>
      <c r="M941" s="7" t="str">
        <f>IF(COUNTIF(体测成绩!$A$2:$A$530,$F941&amp;"")=0,"",IF(VLOOKUP($F941&amp;"",体测成绩!$A$2:$B$530,2,FALSE)="免测",80,VLOOKUP($F941&amp;"",体测成绩!$A$2:$B$530,2,FALSE)))</f>
        <v>81.8</v>
      </c>
      <c r="N941" s="7" t="str">
        <f>IF(OR(IFERROR(VALUE(M941)&lt;80,FALSE),COUNTIF(缓考名单!$A$2:$A$49,$F941&amp;"")&gt;0,COUNTIF(缓考名单!$B$2:$B$49,#REF!)&gt;0,IFERROR(VLOOKUP($F941&amp;"",学年成绩!$A$2:$B$462,2,FALSE)&lt;&gt;"100%",FALSE)),"是","")</f>
        <v/>
      </c>
      <c r="O941" s="7"/>
      <c r="P941" s="8" t="s">
        <v>590</v>
      </c>
    </row>
    <row r="942" ht="35" customHeight="1" spans="1:16">
      <c r="A942" s="7">
        <v>264</v>
      </c>
      <c r="B942" s="7">
        <v>2025</v>
      </c>
      <c r="C942" s="3" t="s">
        <v>16</v>
      </c>
      <c r="D942" s="3" t="s">
        <v>73</v>
      </c>
      <c r="E942" s="3" t="s">
        <v>175</v>
      </c>
      <c r="F942" s="11" t="s">
        <v>591</v>
      </c>
      <c r="G942" s="3" t="s">
        <v>20</v>
      </c>
      <c r="H942" s="7">
        <v>4.03</v>
      </c>
      <c r="I942" s="7">
        <v>24</v>
      </c>
      <c r="J942" s="7">
        <v>71.05</v>
      </c>
      <c r="K942" s="7">
        <f t="shared" si="15"/>
        <v>264</v>
      </c>
      <c r="L942" s="7">
        <v>45</v>
      </c>
      <c r="M942" s="9" t="str">
        <f>IF(COUNTIF(体测成绩!$A$2:$A$530,$F942&amp;"")=0,"",IF(VLOOKUP($F942&amp;"",体测成绩!$A$2:$B$530,2,FALSE)="免测",80,VLOOKUP($F942&amp;"",体测成绩!$A$2:$B$530,2,FALSE)))</f>
        <v>53.4</v>
      </c>
      <c r="N942" s="7" t="str">
        <f>IF(OR(IFERROR(VALUE(M942)&lt;80,FALSE),COUNTIF(缓考名单!$A$2:$A$49,$F942&amp;"")&gt;0,COUNTIF(缓考名单!$B$2:$B$49,#REF!)&gt;0,IFERROR(VLOOKUP($F942&amp;"",学年成绩!$A$2:$B$462,2,FALSE)&lt;&gt;"100%",FALSE)),"是","")</f>
        <v>是</v>
      </c>
      <c r="O942" s="7"/>
      <c r="P942" s="8" t="s">
        <v>592</v>
      </c>
    </row>
    <row r="943" ht="35" customHeight="1" spans="1:16">
      <c r="A943" s="7">
        <v>265</v>
      </c>
      <c r="B943" s="7">
        <v>2025</v>
      </c>
      <c r="C943" s="3" t="s">
        <v>16</v>
      </c>
      <c r="D943" s="3" t="s">
        <v>17</v>
      </c>
      <c r="E943" s="3" t="s">
        <v>57</v>
      </c>
      <c r="F943" s="11" t="s">
        <v>593</v>
      </c>
      <c r="G943" s="3" t="s">
        <v>19</v>
      </c>
      <c r="H943" s="7">
        <v>3.64</v>
      </c>
      <c r="I943" s="7">
        <v>35</v>
      </c>
      <c r="J943" s="7">
        <v>71.05</v>
      </c>
      <c r="K943" s="7">
        <f t="shared" si="15"/>
        <v>265</v>
      </c>
      <c r="L943" s="7">
        <v>37</v>
      </c>
      <c r="M943" s="7" t="str">
        <f>IF(COUNTIF(体测成绩!$A$2:$A$530,$F943&amp;"")=0,"",IF(VLOOKUP($F943&amp;"",体测成绩!$A$2:$B$530,2,FALSE)="免测",80,VLOOKUP($F943&amp;"",体测成绩!$A$2:$B$530,2,FALSE)))</f>
        <v>94.2</v>
      </c>
      <c r="N943" s="7" t="str">
        <f>IF(OR(IFERROR(VALUE(M943)&lt;80,FALSE),COUNTIF(缓考名单!$A$2:$A$49,$F943&amp;"")&gt;0,COUNTIF(缓考名单!$B$2:$B$49,#REF!)&gt;0,IFERROR(VLOOKUP($F943&amp;"",学年成绩!$A$2:$B$462,2,FALSE)&lt;&gt;"100%",FALSE)),"是","")</f>
        <v/>
      </c>
      <c r="O943" s="7"/>
      <c r="P943" s="8" t="s">
        <v>594</v>
      </c>
    </row>
    <row r="944" ht="35" customHeight="1" spans="1:16">
      <c r="A944" s="7">
        <f>ROW(A266)</f>
        <v>266</v>
      </c>
      <c r="B944" s="7">
        <v>2025</v>
      </c>
      <c r="C944" s="3" t="s">
        <v>16</v>
      </c>
      <c r="D944" s="3" t="s">
        <v>99</v>
      </c>
      <c r="E944" s="3" t="s">
        <v>119</v>
      </c>
      <c r="F944" s="11" t="s">
        <v>595</v>
      </c>
      <c r="G944" s="3" t="s">
        <v>19</v>
      </c>
      <c r="H944" s="7">
        <v>3.85</v>
      </c>
      <c r="I944" s="7">
        <v>32</v>
      </c>
      <c r="J944" s="7">
        <v>70.96</v>
      </c>
      <c r="K944" s="7">
        <f t="shared" si="15"/>
        <v>266</v>
      </c>
      <c r="L944" s="7">
        <v>43</v>
      </c>
      <c r="M944" s="7" t="str">
        <f>IF(COUNTIF(体测成绩!$A$2:$A$530,$F944&amp;"")=0,"",IF(VLOOKUP($F944&amp;"",体测成绩!$A$2:$B$530,2,FALSE)="免测",80,VLOOKUP($F944&amp;"",体测成绩!$A$2:$B$530,2,FALSE)))</f>
        <v>68.4</v>
      </c>
      <c r="N944" s="7" t="str">
        <f>IF(OR(IFERROR(VALUE(M944)&lt;80,FALSE),COUNTIF(缓考名单!$A$2:$A$49,$F944&amp;"")&gt;0,COUNTIF(缓考名单!$B$2:$B$49,#REF!)&gt;0,IFERROR(VLOOKUP($F944&amp;"",学年成绩!$A$2:$B$462,2,FALSE)&lt;&gt;"100%",FALSE)),"是","")</f>
        <v>是</v>
      </c>
      <c r="O944" s="7"/>
      <c r="P944" s="8" t="s">
        <v>596</v>
      </c>
    </row>
    <row r="945" ht="35" customHeight="1" spans="1:16">
      <c r="A945" s="7">
        <v>267</v>
      </c>
      <c r="B945" s="7">
        <v>2025</v>
      </c>
      <c r="C945" s="3" t="s">
        <v>16</v>
      </c>
      <c r="D945" s="3" t="s">
        <v>26</v>
      </c>
      <c r="E945" s="3" t="s">
        <v>105</v>
      </c>
      <c r="F945" s="11" t="s">
        <v>597</v>
      </c>
      <c r="G945" s="3" t="s">
        <v>19</v>
      </c>
      <c r="H945" s="7">
        <v>3.91</v>
      </c>
      <c r="I945" s="7">
        <v>31</v>
      </c>
      <c r="J945" s="7">
        <v>70.83</v>
      </c>
      <c r="K945" s="7">
        <f t="shared" si="15"/>
        <v>267</v>
      </c>
      <c r="L945" s="7">
        <v>46</v>
      </c>
      <c r="M945" s="7" t="str">
        <f>IF(COUNTIF(体测成绩!$A$2:$A$530,$F945&amp;"")=0,"",IF(VLOOKUP($F945&amp;"",体测成绩!$A$2:$B$530,2,FALSE)="免测",80,VLOOKUP($F945&amp;"",体测成绩!$A$2:$B$530,2,FALSE)))</f>
        <v>83.3</v>
      </c>
      <c r="N945" s="7" t="str">
        <f>IF(OR(IFERROR(VALUE(M945)&lt;80,FALSE),COUNTIF(缓考名单!$A$2:$A$49,$F945&amp;"")&gt;0,COUNTIF(缓考名单!$B$2:$B$49,#REF!)&gt;0,IFERROR(VLOOKUP($F945&amp;"",学年成绩!$A$2:$B$462,2,FALSE)&lt;&gt;"100%",FALSE)),"是","")</f>
        <v/>
      </c>
      <c r="O945" s="7"/>
      <c r="P945" s="8" t="s">
        <v>598</v>
      </c>
    </row>
    <row r="946" ht="35" customHeight="1" spans="1:16">
      <c r="A946" s="7">
        <f>ROW(A268)</f>
        <v>268</v>
      </c>
      <c r="B946" s="7">
        <v>2025</v>
      </c>
      <c r="C946" s="3" t="s">
        <v>16</v>
      </c>
      <c r="D946" s="3" t="s">
        <v>46</v>
      </c>
      <c r="E946" s="3" t="s">
        <v>47</v>
      </c>
      <c r="F946" s="11" t="s">
        <v>599</v>
      </c>
      <c r="G946" s="3" t="s">
        <v>19</v>
      </c>
      <c r="H946" s="7">
        <v>3.78</v>
      </c>
      <c r="I946" s="7">
        <v>44</v>
      </c>
      <c r="J946" s="7">
        <v>70.82</v>
      </c>
      <c r="K946" s="7">
        <f t="shared" si="15"/>
        <v>268</v>
      </c>
      <c r="L946" s="7">
        <v>52</v>
      </c>
      <c r="M946" s="7" t="str">
        <f>IF(COUNTIF(体测成绩!$A$2:$A$530,$F946&amp;"")=0,"",IF(VLOOKUP($F946&amp;"",体测成绩!$A$2:$B$530,2,FALSE)="免测",80,VLOOKUP($F946&amp;"",体测成绩!$A$2:$B$530,2,FALSE)))</f>
        <v>80.8</v>
      </c>
      <c r="N946" s="7" t="str">
        <f>IF(OR(IFERROR(VALUE(M946)&lt;80,FALSE),COUNTIF(缓考名单!$A$2:$A$49,$F946&amp;"")&gt;0,COUNTIF(缓考名单!$B$2:$B$49,#REF!)&gt;0,IFERROR(VLOOKUP($F946&amp;"",学年成绩!$A$2:$B$462,2,FALSE)&lt;&gt;"100%",FALSE)),"是","")</f>
        <v/>
      </c>
      <c r="O946" s="7"/>
      <c r="P946" s="8" t="s">
        <v>600</v>
      </c>
    </row>
    <row r="947" ht="35" customHeight="1" spans="1:16">
      <c r="A947" s="7">
        <v>269</v>
      </c>
      <c r="B947" s="7">
        <v>2025</v>
      </c>
      <c r="C947" s="3" t="s">
        <v>16</v>
      </c>
      <c r="D947" s="3" t="s">
        <v>46</v>
      </c>
      <c r="E947" s="3" t="s">
        <v>94</v>
      </c>
      <c r="F947" s="11" t="s">
        <v>601</v>
      </c>
      <c r="G947" s="3" t="s">
        <v>19</v>
      </c>
      <c r="H947" s="7">
        <v>4.01</v>
      </c>
      <c r="I947" s="7">
        <v>29</v>
      </c>
      <c r="J947" s="7">
        <v>70.7</v>
      </c>
      <c r="K947" s="7">
        <f t="shared" si="15"/>
        <v>269</v>
      </c>
      <c r="L947" s="7">
        <v>53</v>
      </c>
      <c r="M947" s="7" t="str">
        <f>IF(COUNTIF(体测成绩!$A$2:$A$530,$F947&amp;"")=0,"",IF(VLOOKUP($F947&amp;"",体测成绩!$A$2:$B$530,2,FALSE)="免测",80,VLOOKUP($F947&amp;"",体测成绩!$A$2:$B$530,2,FALSE)))</f>
        <v>74.3</v>
      </c>
      <c r="N947" s="7" t="str">
        <f>IF(OR(IFERROR(VALUE(M947)&lt;80,FALSE),COUNTIF(缓考名单!$A$2:$A$49,$F947&amp;"")&gt;0,COUNTIF(缓考名单!$B$2:$B$49,#REF!)&gt;0,IFERROR(VLOOKUP($F947&amp;"",学年成绩!$A$2:$B$462,2,FALSE)&lt;&gt;"100%",FALSE)),"是","")</f>
        <v>是</v>
      </c>
      <c r="O947" s="7"/>
      <c r="P947" s="8" t="s">
        <v>602</v>
      </c>
    </row>
    <row r="948" ht="35" customHeight="1" spans="1:16">
      <c r="A948" s="7">
        <v>270</v>
      </c>
      <c r="B948" s="7">
        <v>2025</v>
      </c>
      <c r="C948" s="3" t="s">
        <v>16</v>
      </c>
      <c r="D948" s="3" t="s">
        <v>31</v>
      </c>
      <c r="E948" s="3" t="s">
        <v>32</v>
      </c>
      <c r="F948" s="11" t="s">
        <v>603</v>
      </c>
      <c r="G948" s="3" t="s">
        <v>19</v>
      </c>
      <c r="H948" s="7">
        <v>3.98</v>
      </c>
      <c r="I948" s="7">
        <v>10</v>
      </c>
      <c r="J948" s="7">
        <v>70.67</v>
      </c>
      <c r="K948" s="7">
        <f t="shared" si="15"/>
        <v>270</v>
      </c>
      <c r="L948" s="7">
        <v>11</v>
      </c>
      <c r="M948" s="7" t="str">
        <f>IF(COUNTIF(体测成绩!$A$2:$A$530,$F948&amp;"")=0,"",IF(VLOOKUP($F948&amp;"",体测成绩!$A$2:$B$530,2,FALSE)="免测",80,VLOOKUP($F948&amp;"",体测成绩!$A$2:$B$530,2,FALSE)))</f>
        <v>75.0</v>
      </c>
      <c r="N948" s="7" t="str">
        <f>IF(OR(IFERROR(VALUE(M948)&lt;80,FALSE),COUNTIF(缓考名单!$A$2:$A$49,$F948&amp;"")&gt;0,COUNTIF(缓考名单!$B$2:$B$49,#REF!)&gt;0,IFERROR(VLOOKUP($F948&amp;"",学年成绩!$A$2:$B$462,2,FALSE)&lt;&gt;"100%",FALSE)),"是","")</f>
        <v>是</v>
      </c>
      <c r="O948" s="7"/>
      <c r="P948" s="8" t="s">
        <v>604</v>
      </c>
    </row>
    <row r="949" ht="35" customHeight="1" spans="1:16">
      <c r="A949" s="7">
        <v>271</v>
      </c>
      <c r="B949" s="7">
        <v>2025</v>
      </c>
      <c r="C949" s="3" t="s">
        <v>16</v>
      </c>
      <c r="D949" s="3" t="s">
        <v>26</v>
      </c>
      <c r="E949" s="3" t="s">
        <v>105</v>
      </c>
      <c r="F949" s="11" t="s">
        <v>605</v>
      </c>
      <c r="G949" s="3" t="s">
        <v>19</v>
      </c>
      <c r="H949" s="7">
        <v>3.9</v>
      </c>
      <c r="I949" s="7">
        <v>34</v>
      </c>
      <c r="J949" s="7">
        <v>70.65</v>
      </c>
      <c r="K949" s="7">
        <f t="shared" si="15"/>
        <v>271</v>
      </c>
      <c r="L949" s="7">
        <v>47</v>
      </c>
      <c r="M949" s="7" t="str">
        <f>IF(COUNTIF(体测成绩!$A$2:$A$530,$F949&amp;"")=0,"",IF(VLOOKUP($F949&amp;"",体测成绩!$A$2:$B$530,2,FALSE)="免测",80,VLOOKUP($F949&amp;"",体测成绩!$A$2:$B$530,2,FALSE)))</f>
        <v>76.7</v>
      </c>
      <c r="N949" s="7" t="str">
        <f>IF(OR(IFERROR(VALUE(M949)&lt;80,FALSE),COUNTIF(缓考名单!$A$2:$A$49,$F949&amp;"")&gt;0,COUNTIF(缓考名单!$B$2:$B$49,#REF!)&gt;0,IFERROR(VLOOKUP($F949&amp;"",学年成绩!$A$2:$B$462,2,FALSE)&lt;&gt;"100%",FALSE)),"是","")</f>
        <v>是</v>
      </c>
      <c r="O949" s="7"/>
      <c r="P949" s="8" t="s">
        <v>606</v>
      </c>
    </row>
    <row r="950" ht="35" customHeight="1" spans="1:16">
      <c r="A950" s="7">
        <v>272</v>
      </c>
      <c r="B950" s="7">
        <v>2025</v>
      </c>
      <c r="C950" s="3" t="s">
        <v>16</v>
      </c>
      <c r="D950" s="3" t="s">
        <v>40</v>
      </c>
      <c r="E950" s="3" t="s">
        <v>41</v>
      </c>
      <c r="F950" s="11" t="s">
        <v>607</v>
      </c>
      <c r="G950" s="3" t="s">
        <v>19</v>
      </c>
      <c r="H950" s="7">
        <v>3.87</v>
      </c>
      <c r="I950" s="7">
        <v>10</v>
      </c>
      <c r="J950" s="7">
        <v>70.61</v>
      </c>
      <c r="K950" s="7">
        <f t="shared" si="15"/>
        <v>272</v>
      </c>
      <c r="L950" s="7">
        <v>16</v>
      </c>
      <c r="M950" s="7" t="str">
        <f>IF(COUNTIF(体测成绩!$A$2:$A$530,$F950&amp;"")=0,"",IF(VLOOKUP($F950&amp;"",体测成绩!$A$2:$B$530,2,FALSE)="免测",80,VLOOKUP($F950&amp;"",体测成绩!$A$2:$B$530,2,FALSE)))</f>
        <v>71.0</v>
      </c>
      <c r="N950" s="7" t="str">
        <f>IF(OR(IFERROR(VALUE(M950)&lt;80,FALSE),COUNTIF(缓考名单!$A$2:$A$49,$F950&amp;"")&gt;0,COUNTIF(缓考名单!$B$2:$B$49,#REF!)&gt;0,IFERROR(VLOOKUP($F950&amp;"",学年成绩!$A$2:$B$462,2,FALSE)&lt;&gt;"100%",FALSE)),"是","")</f>
        <v>是</v>
      </c>
      <c r="O950" s="7"/>
      <c r="P950" s="8" t="s">
        <v>608</v>
      </c>
    </row>
    <row r="951" ht="35" customHeight="1" spans="1:16">
      <c r="A951" s="7">
        <f>ROW(A273)</f>
        <v>273</v>
      </c>
      <c r="B951" s="7">
        <v>2025</v>
      </c>
      <c r="C951" s="3" t="s">
        <v>16</v>
      </c>
      <c r="D951" s="3" t="s">
        <v>73</v>
      </c>
      <c r="E951" s="3" t="s">
        <v>108</v>
      </c>
      <c r="F951" s="11" t="s">
        <v>609</v>
      </c>
      <c r="G951" s="3" t="s">
        <v>19</v>
      </c>
      <c r="H951" s="7">
        <v>3.72</v>
      </c>
      <c r="I951" s="7">
        <v>47</v>
      </c>
      <c r="J951" s="7">
        <v>70.59</v>
      </c>
      <c r="K951" s="7">
        <f t="shared" si="15"/>
        <v>273</v>
      </c>
      <c r="L951" s="7">
        <v>47</v>
      </c>
      <c r="M951" s="7" t="str">
        <f>IF(COUNTIF(体测成绩!$A$2:$A$530,$F951&amp;"")=0,"",IF(VLOOKUP($F951&amp;"",体测成绩!$A$2:$B$530,2,FALSE)="免测",80,VLOOKUP($F951&amp;"",体测成绩!$A$2:$B$530,2,FALSE)))</f>
        <v>84.3</v>
      </c>
      <c r="N951" s="7" t="str">
        <f>IF(OR(IFERROR(VALUE(M951)&lt;80,FALSE),COUNTIF(缓考名单!$A$2:$A$49,$F951&amp;"")&gt;0,COUNTIF(缓考名单!$B$2:$B$49,#REF!)&gt;0,IFERROR(VLOOKUP($F951&amp;"",学年成绩!$A$2:$B$462,2,FALSE)&lt;&gt;"100%",FALSE)),"是","")</f>
        <v/>
      </c>
      <c r="O951" s="7"/>
      <c r="P951" s="8" t="s">
        <v>610</v>
      </c>
    </row>
    <row r="952" ht="35" customHeight="1" spans="1:16">
      <c r="A952" s="7">
        <f>ROW(A274)</f>
        <v>274</v>
      </c>
      <c r="B952" s="7">
        <v>2025</v>
      </c>
      <c r="C952" s="3" t="s">
        <v>16</v>
      </c>
      <c r="D952" s="3" t="s">
        <v>17</v>
      </c>
      <c r="E952" s="3" t="s">
        <v>35</v>
      </c>
      <c r="F952" s="11" t="s">
        <v>611</v>
      </c>
      <c r="G952" s="3" t="s">
        <v>19</v>
      </c>
      <c r="H952" s="7">
        <v>3.4</v>
      </c>
      <c r="I952" s="7">
        <v>46</v>
      </c>
      <c r="J952" s="7">
        <v>70.45</v>
      </c>
      <c r="K952" s="7">
        <f t="shared" si="15"/>
        <v>274</v>
      </c>
      <c r="L952" s="7">
        <v>38</v>
      </c>
      <c r="M952" s="7" t="str">
        <f>IF(COUNTIF(体测成绩!$A$2:$A$530,$F952&amp;"")=0,"",IF(VLOOKUP($F952&amp;"",体测成绩!$A$2:$B$530,2,FALSE)="免测",80,VLOOKUP($F952&amp;"",体测成绩!$A$2:$B$530,2,FALSE)))</f>
        <v>88.6</v>
      </c>
      <c r="N952" s="7" t="str">
        <f>IF(OR(IFERROR(VALUE(M952)&lt;80,FALSE),COUNTIF(缓考名单!$A$2:$A$49,$F952&amp;"")&gt;0,COUNTIF(缓考名单!$B$2:$B$49,#REF!)&gt;0,IFERROR(VLOOKUP($F952&amp;"",学年成绩!$A$2:$B$462,2,FALSE)&lt;&gt;"100%",FALSE)),"是","")</f>
        <v/>
      </c>
      <c r="O952" s="7"/>
      <c r="P952" s="8" t="s">
        <v>612</v>
      </c>
    </row>
    <row r="953" ht="35" customHeight="1" spans="1:16">
      <c r="A953" s="7">
        <f>ROW(A275)</f>
        <v>275</v>
      </c>
      <c r="B953" s="7">
        <v>2025</v>
      </c>
      <c r="C953" s="3" t="s">
        <v>16</v>
      </c>
      <c r="D953" s="3" t="s">
        <v>73</v>
      </c>
      <c r="E953" s="3" t="s">
        <v>108</v>
      </c>
      <c r="F953" s="11" t="s">
        <v>613</v>
      </c>
      <c r="G953" s="3" t="s">
        <v>19</v>
      </c>
      <c r="H953" s="7">
        <v>3.5</v>
      </c>
      <c r="I953" s="7">
        <v>57</v>
      </c>
      <c r="J953" s="7">
        <v>70.42</v>
      </c>
      <c r="K953" s="7">
        <f t="shared" ref="K953:K1016" si="17">ROW()-678</f>
        <v>275</v>
      </c>
      <c r="L953" s="7">
        <v>48</v>
      </c>
      <c r="M953" s="7" t="str">
        <f>IF(COUNTIF(体测成绩!$A$2:$A$530,$F953&amp;"")=0,"",IF(VLOOKUP($F953&amp;"",体测成绩!$A$2:$B$530,2,FALSE)="免测",80,VLOOKUP($F953&amp;"",体测成绩!$A$2:$B$530,2,FALSE)))</f>
        <v>91.9</v>
      </c>
      <c r="N953" s="7" t="str">
        <f>IF(OR(IFERROR(VALUE(M953)&lt;80,FALSE),COUNTIF(缓考名单!$A$2:$A$49,$F953&amp;"")&gt;0,COUNTIF(缓考名单!$B$2:$B$49,#REF!)&gt;0,IFERROR(VLOOKUP($F953&amp;"",学年成绩!$A$2:$B$462,2,FALSE)&lt;&gt;"100%",FALSE)),"是","")</f>
        <v/>
      </c>
      <c r="O953" s="7"/>
      <c r="P953" s="8" t="s">
        <v>614</v>
      </c>
    </row>
    <row r="954" ht="35" customHeight="1" spans="1:16">
      <c r="A954" s="7">
        <v>276</v>
      </c>
      <c r="B954" s="7">
        <v>2025</v>
      </c>
      <c r="C954" s="3" t="s">
        <v>16</v>
      </c>
      <c r="D954" s="3" t="s">
        <v>99</v>
      </c>
      <c r="E954" s="3" t="s">
        <v>100</v>
      </c>
      <c r="F954" s="11" t="s">
        <v>615</v>
      </c>
      <c r="G954" s="3" t="s">
        <v>19</v>
      </c>
      <c r="H954" s="7">
        <v>3.94</v>
      </c>
      <c r="I954" s="7">
        <v>26</v>
      </c>
      <c r="J954" s="7">
        <v>70.33</v>
      </c>
      <c r="K954" s="7">
        <f t="shared" si="17"/>
        <v>276</v>
      </c>
      <c r="L954" s="7">
        <v>44</v>
      </c>
      <c r="M954" s="9">
        <v>68.1</v>
      </c>
      <c r="N954" s="7" t="str">
        <f>IF(OR(IFERROR(VALUE(M954)&lt;80,FALSE),COUNTIF(缓考名单!$A$2:$A$49,$F954&amp;"")&gt;0,COUNTIF(缓考名单!$B$2:$B$49,#REF!)&gt;0,IFERROR(VLOOKUP($F954&amp;"",学年成绩!$A$2:$B$462,2,FALSE)&lt;&gt;"100%",FALSE)),"是","")</f>
        <v>是</v>
      </c>
      <c r="O954" s="7"/>
      <c r="P954" s="8" t="s">
        <v>616</v>
      </c>
    </row>
    <row r="955" ht="35" customHeight="1" spans="1:16">
      <c r="A955" s="7">
        <f>ROW(A277)</f>
        <v>277</v>
      </c>
      <c r="B955" s="7">
        <v>2025</v>
      </c>
      <c r="C955" s="3" t="s">
        <v>16</v>
      </c>
      <c r="D955" s="3" t="s">
        <v>26</v>
      </c>
      <c r="E955" s="3" t="s">
        <v>54</v>
      </c>
      <c r="F955" s="11" t="s">
        <v>617</v>
      </c>
      <c r="G955" s="3" t="s">
        <v>20</v>
      </c>
      <c r="H955" s="7">
        <v>3.42</v>
      </c>
      <c r="I955" s="7">
        <v>58</v>
      </c>
      <c r="J955" s="7">
        <v>70.3</v>
      </c>
      <c r="K955" s="7">
        <f t="shared" si="17"/>
        <v>277</v>
      </c>
      <c r="L955" s="7">
        <v>48</v>
      </c>
      <c r="M955" s="7" t="str">
        <f>IF(COUNTIF(体测成绩!$A$2:$A$530,$F955&amp;"")=0,"",IF(VLOOKUP($F955&amp;"",体测成绩!$A$2:$B$530,2,FALSE)="免测",80,VLOOKUP($F955&amp;"",体测成绩!$A$2:$B$530,2,FALSE)))</f>
        <v>82.0</v>
      </c>
      <c r="N955" s="7" t="str">
        <f>IF(OR(IFERROR(VALUE(M955)&lt;80,FALSE),COUNTIF(缓考名单!$A$2:$A$49,$F955&amp;"")&gt;0,COUNTIF(缓考名单!$B$2:$B$49,#REF!)&gt;0,IFERROR(VLOOKUP($F955&amp;"",学年成绩!$A$2:$B$462,2,FALSE)&lt;&gt;"100%",FALSE)),"是","")</f>
        <v>是</v>
      </c>
      <c r="O955" s="7"/>
      <c r="P955" s="8" t="s">
        <v>618</v>
      </c>
    </row>
    <row r="956" ht="35" customHeight="1" spans="1:16">
      <c r="A956" s="7">
        <v>278</v>
      </c>
      <c r="B956" s="7">
        <v>2025</v>
      </c>
      <c r="C956" s="3" t="s">
        <v>16</v>
      </c>
      <c r="D956" s="3" t="s">
        <v>73</v>
      </c>
      <c r="E956" s="3" t="s">
        <v>108</v>
      </c>
      <c r="F956" s="11" t="s">
        <v>619</v>
      </c>
      <c r="G956" s="3" t="s">
        <v>19</v>
      </c>
      <c r="H956" s="7">
        <v>3.89</v>
      </c>
      <c r="I956" s="7">
        <v>34</v>
      </c>
      <c r="J956" s="7">
        <v>70.12</v>
      </c>
      <c r="K956" s="7">
        <f t="shared" si="17"/>
        <v>278</v>
      </c>
      <c r="L956" s="7">
        <v>49</v>
      </c>
      <c r="M956" s="7" t="str">
        <f>IF(COUNTIF(体测成绩!$A$2:$A$530,$F956&amp;"")=0,"",IF(VLOOKUP($F956&amp;"",体测成绩!$A$2:$B$530,2,FALSE)="免测",80,VLOOKUP($F956&amp;"",体测成绩!$A$2:$B$530,2,FALSE)))</f>
        <v>87.6</v>
      </c>
      <c r="N956" s="7" t="str">
        <f>IF(OR(IFERROR(VALUE(M956)&lt;80,FALSE),COUNTIF(缓考名单!$A$2:$A$49,$F956&amp;"")&gt;0,COUNTIF(缓考名单!$B$2:$B$49,#REF!)&gt;0,IFERROR(VLOOKUP($F956&amp;"",学年成绩!$A$2:$B$462,2,FALSE)&lt;&gt;"100%",FALSE)),"是","")</f>
        <v/>
      </c>
      <c r="O956" s="7"/>
      <c r="P956" s="8" t="s">
        <v>620</v>
      </c>
    </row>
    <row r="957" ht="35" customHeight="1" spans="1:16">
      <c r="A957" s="7">
        <f>ROW(A279)</f>
        <v>279</v>
      </c>
      <c r="B957" s="7">
        <v>2025</v>
      </c>
      <c r="C957" s="3" t="s">
        <v>16</v>
      </c>
      <c r="D957" s="3" t="s">
        <v>17</v>
      </c>
      <c r="E957" s="3" t="s">
        <v>35</v>
      </c>
      <c r="F957" s="11" t="s">
        <v>621</v>
      </c>
      <c r="G957" s="3" t="s">
        <v>19</v>
      </c>
      <c r="H957" s="7">
        <v>3.61</v>
      </c>
      <c r="I957" s="7">
        <v>37</v>
      </c>
      <c r="J957" s="7">
        <v>70.06</v>
      </c>
      <c r="K957" s="7">
        <f t="shared" si="17"/>
        <v>279</v>
      </c>
      <c r="L957" s="7">
        <v>39</v>
      </c>
      <c r="M957" s="7" t="str">
        <f>IF(COUNTIF(体测成绩!$A$2:$A$530,$F957&amp;"")=0,"",IF(VLOOKUP($F957&amp;"",体测成绩!$A$2:$B$530,2,FALSE)="免测",80,VLOOKUP($F957&amp;"",体测成绩!$A$2:$B$530,2,FALSE)))</f>
        <v>72.0</v>
      </c>
      <c r="N957" s="7" t="str">
        <f>IF(OR(IFERROR(VALUE(M957)&lt;80,FALSE),COUNTIF(缓考名单!$A$2:$A$49,$F957&amp;"")&gt;0,COUNTIF(缓考名单!$B$2:$B$49,#REF!)&gt;0,IFERROR(VLOOKUP($F957&amp;"",学年成绩!$A$2:$B$462,2,FALSE)&lt;&gt;"100%",FALSE)),"是","")</f>
        <v>是</v>
      </c>
      <c r="O957" s="7"/>
      <c r="P957" s="8" t="s">
        <v>622</v>
      </c>
    </row>
    <row r="958" ht="35" customHeight="1" spans="1:16">
      <c r="A958" s="7">
        <f>ROW(A280)</f>
        <v>280</v>
      </c>
      <c r="B958" s="7">
        <v>2025</v>
      </c>
      <c r="C958" s="3" t="s">
        <v>16</v>
      </c>
      <c r="D958" s="3" t="s">
        <v>99</v>
      </c>
      <c r="E958" s="3" t="s">
        <v>119</v>
      </c>
      <c r="F958" s="11" t="s">
        <v>623</v>
      </c>
      <c r="G958" s="3" t="s">
        <v>19</v>
      </c>
      <c r="H958" s="7">
        <v>3.81</v>
      </c>
      <c r="I958" s="7">
        <v>35</v>
      </c>
      <c r="J958" s="7">
        <v>69.97</v>
      </c>
      <c r="K958" s="7">
        <f t="shared" si="17"/>
        <v>280</v>
      </c>
      <c r="L958" s="7">
        <v>45</v>
      </c>
      <c r="M958" s="7" t="str">
        <f>IF(COUNTIF(体测成绩!$A$2:$A$530,$F958&amp;"")=0,"",IF(VLOOKUP($F958&amp;"",体测成绩!$A$2:$B$530,2,FALSE)="免测",80,VLOOKUP($F958&amp;"",体测成绩!$A$2:$B$530,2,FALSE)))</f>
        <v>85.4</v>
      </c>
      <c r="N958" s="7" t="str">
        <f>IF(OR(IFERROR(VALUE(M958)&lt;80,FALSE),COUNTIF(缓考名单!$A$2:$A$49,$F958&amp;"")&gt;0,COUNTIF(缓考名单!$B$2:$B$49,#REF!)&gt;0,IFERROR(VLOOKUP($F958&amp;"",学年成绩!$A$2:$B$462,2,FALSE)&lt;&gt;"100%",FALSE)),"是","")</f>
        <v/>
      </c>
      <c r="O958" s="7"/>
      <c r="P958" s="8" t="s">
        <v>624</v>
      </c>
    </row>
    <row r="959" ht="35" customHeight="1" spans="1:16">
      <c r="A959" s="7">
        <v>281</v>
      </c>
      <c r="B959" s="7">
        <v>2025</v>
      </c>
      <c r="C959" s="3" t="s">
        <v>16</v>
      </c>
      <c r="D959" s="3" t="s">
        <v>46</v>
      </c>
      <c r="E959" s="3" t="s">
        <v>47</v>
      </c>
      <c r="F959" s="11" t="s">
        <v>625</v>
      </c>
      <c r="G959" s="3" t="s">
        <v>19</v>
      </c>
      <c r="H959" s="7">
        <v>3.94</v>
      </c>
      <c r="I959" s="7">
        <v>35</v>
      </c>
      <c r="J959" s="7">
        <v>69.9</v>
      </c>
      <c r="K959" s="7">
        <f t="shared" si="17"/>
        <v>281</v>
      </c>
      <c r="L959" s="7">
        <v>54</v>
      </c>
      <c r="M959" s="7" t="str">
        <f>IF(COUNTIF(体测成绩!$A$2:$A$530,$F959&amp;"")=0,"",IF(VLOOKUP($F959&amp;"",体测成绩!$A$2:$B$530,2,FALSE)="免测",80,VLOOKUP($F959&amp;"",体测成绩!$A$2:$B$530,2,FALSE)))</f>
        <v>78.9</v>
      </c>
      <c r="N959" s="7" t="str">
        <f>IF(OR(IFERROR(VALUE(M959)&lt;80,FALSE),COUNTIF(缓考名单!$A$2:$A$49,$F959&amp;"")&gt;0,COUNTIF(缓考名单!$B$2:$B$49,#REF!)&gt;0,IFERROR(VLOOKUP($F959&amp;"",学年成绩!$A$2:$B$462,2,FALSE)&lt;&gt;"100%",FALSE)),"是","")</f>
        <v>是</v>
      </c>
      <c r="O959" s="7"/>
      <c r="P959" s="8" t="s">
        <v>626</v>
      </c>
    </row>
    <row r="960" ht="35" customHeight="1" spans="1:16">
      <c r="A960" s="7">
        <f>ROW(A282)</f>
        <v>282</v>
      </c>
      <c r="B960" s="7">
        <v>2025</v>
      </c>
      <c r="C960" s="3" t="s">
        <v>16</v>
      </c>
      <c r="D960" s="3" t="s">
        <v>40</v>
      </c>
      <c r="E960" s="3" t="s">
        <v>41</v>
      </c>
      <c r="F960" s="11" t="s">
        <v>627</v>
      </c>
      <c r="G960" s="3" t="s">
        <v>19</v>
      </c>
      <c r="H960" s="7">
        <v>3.81</v>
      </c>
      <c r="I960" s="7">
        <v>13</v>
      </c>
      <c r="J960" s="7">
        <v>69.87</v>
      </c>
      <c r="K960" s="7">
        <f t="shared" si="17"/>
        <v>282</v>
      </c>
      <c r="L960" s="7">
        <v>17</v>
      </c>
      <c r="M960" s="7" t="str">
        <f>IF(COUNTIF(体测成绩!$A$2:$A$530,$F960&amp;"")=0,"",IF(VLOOKUP($F960&amp;"",体测成绩!$A$2:$B$530,2,FALSE)="免测",80,VLOOKUP($F960&amp;"",体测成绩!$A$2:$B$530,2,FALSE)))</f>
        <v>71.3</v>
      </c>
      <c r="N960" s="7" t="str">
        <f>IF(OR(IFERROR(VALUE(M960)&lt;80,FALSE),COUNTIF(缓考名单!$A$2:$A$49,$F960&amp;"")&gt;0,COUNTIF(缓考名单!$B$2:$B$49,#REF!)&gt;0,IFERROR(VLOOKUP($F960&amp;"",学年成绩!$A$2:$B$462,2,FALSE)&lt;&gt;"100%",FALSE)),"是","")</f>
        <v>是</v>
      </c>
      <c r="O960" s="7"/>
      <c r="P960" s="8" t="s">
        <v>628</v>
      </c>
    </row>
    <row r="961" ht="35" customHeight="1" spans="1:16">
      <c r="A961" s="7">
        <f>ROW(A283)</f>
        <v>283</v>
      </c>
      <c r="B961" s="7">
        <v>2025</v>
      </c>
      <c r="C961" s="3" t="s">
        <v>16</v>
      </c>
      <c r="D961" s="3" t="s">
        <v>40</v>
      </c>
      <c r="E961" s="3" t="s">
        <v>41</v>
      </c>
      <c r="F961" s="11" t="s">
        <v>629</v>
      </c>
      <c r="G961" s="3" t="s">
        <v>19</v>
      </c>
      <c r="H961" s="7">
        <v>3.83</v>
      </c>
      <c r="I961" s="7">
        <v>11</v>
      </c>
      <c r="J961" s="7">
        <v>69.85</v>
      </c>
      <c r="K961" s="7">
        <f t="shared" si="17"/>
        <v>283</v>
      </c>
      <c r="L961" s="7">
        <v>18</v>
      </c>
      <c r="M961" s="7" t="str">
        <f>IF(COUNTIF(体测成绩!$A$2:$A$530,$F961&amp;"")=0,"",IF(VLOOKUP($F961&amp;"",体测成绩!$A$2:$B$530,2,FALSE)="免测",80,VLOOKUP($F961&amp;"",体测成绩!$A$2:$B$530,2,FALSE)))</f>
        <v>60.5</v>
      </c>
      <c r="N961" s="7" t="str">
        <f>IF(OR(IFERROR(VALUE(M961)&lt;80,FALSE),COUNTIF(缓考名单!$A$2:$A$49,$F961&amp;"")&gt;0,COUNTIF(缓考名单!$B$2:$B$49,#REF!)&gt;0,IFERROR(VLOOKUP($F961&amp;"",学年成绩!$A$2:$B$462,2,FALSE)&lt;&gt;"100%",FALSE)),"是","")</f>
        <v>是</v>
      </c>
      <c r="O961" s="7"/>
      <c r="P961" s="8" t="s">
        <v>630</v>
      </c>
    </row>
    <row r="962" ht="35" customHeight="1" spans="1:16">
      <c r="A962" s="7">
        <f>ROW(A284)</f>
        <v>284</v>
      </c>
      <c r="B962" s="7">
        <v>2025</v>
      </c>
      <c r="C962" s="3" t="s">
        <v>16</v>
      </c>
      <c r="D962" s="3" t="s">
        <v>46</v>
      </c>
      <c r="E962" s="3" t="s">
        <v>94</v>
      </c>
      <c r="F962" s="11" t="s">
        <v>631</v>
      </c>
      <c r="G962" s="3" t="s">
        <v>19</v>
      </c>
      <c r="H962" s="7">
        <v>3.78</v>
      </c>
      <c r="I962" s="7">
        <v>45</v>
      </c>
      <c r="J962" s="7">
        <v>69.65</v>
      </c>
      <c r="K962" s="7">
        <f t="shared" si="17"/>
        <v>284</v>
      </c>
      <c r="L962" s="7">
        <v>55</v>
      </c>
      <c r="M962" s="7" t="str">
        <f>IF(COUNTIF(体测成绩!$A$2:$A$530,$F962&amp;"")=0,"",IF(VLOOKUP($F962&amp;"",体测成绩!$A$2:$B$530,2,FALSE)="免测",80,VLOOKUP($F962&amp;"",体测成绩!$A$2:$B$530,2,FALSE)))</f>
        <v>65.8</v>
      </c>
      <c r="N962" s="7" t="str">
        <f>IF(OR(IFERROR(VALUE(M962)&lt;80,FALSE),COUNTIF(缓考名单!$A$2:$A$49,$F962&amp;"")&gt;0,COUNTIF(缓考名单!$B$2:$B$49,#REF!)&gt;0,IFERROR(VLOOKUP($F962&amp;"",学年成绩!$A$2:$B$462,2,FALSE)&lt;&gt;"100%",FALSE)),"是","")</f>
        <v>是</v>
      </c>
      <c r="O962" s="7"/>
      <c r="P962" s="8" t="s">
        <v>632</v>
      </c>
    </row>
    <row r="963" ht="35" customHeight="1" spans="1:16">
      <c r="A963" s="7">
        <v>285</v>
      </c>
      <c r="B963" s="7">
        <v>2025</v>
      </c>
      <c r="C963" s="3" t="s">
        <v>16</v>
      </c>
      <c r="D963" s="3" t="s">
        <v>31</v>
      </c>
      <c r="E963" s="3" t="s">
        <v>32</v>
      </c>
      <c r="F963" s="11" t="s">
        <v>633</v>
      </c>
      <c r="G963" s="3" t="s">
        <v>19</v>
      </c>
      <c r="H963" s="7">
        <v>3.89</v>
      </c>
      <c r="I963" s="7">
        <v>11</v>
      </c>
      <c r="J963" s="7">
        <v>69.63</v>
      </c>
      <c r="K963" s="7">
        <f t="shared" si="17"/>
        <v>285</v>
      </c>
      <c r="L963" s="7">
        <v>12</v>
      </c>
      <c r="M963" s="7" t="str">
        <f>IF(COUNTIF(体测成绩!$A$2:$A$530,$F963&amp;"")=0,"",IF(VLOOKUP($F963&amp;"",体测成绩!$A$2:$B$530,2,FALSE)="免测",80,VLOOKUP($F963&amp;"",体测成绩!$A$2:$B$530,2,FALSE)))</f>
        <v>76.6</v>
      </c>
      <c r="N963" s="7" t="str">
        <f>IF(OR(IFERROR(VALUE(M963)&lt;80,FALSE),COUNTIF(缓考名单!$A$2:$A$49,$F963&amp;"")&gt;0,COUNTIF(缓考名单!$B$2:$B$49,#REF!)&gt;0,IFERROR(VLOOKUP($F963&amp;"",学年成绩!$A$2:$B$462,2,FALSE)&lt;&gt;"100%",FALSE)),"是","")</f>
        <v>是</v>
      </c>
      <c r="O963" s="7"/>
      <c r="P963" s="8" t="s">
        <v>634</v>
      </c>
    </row>
    <row r="964" ht="35" customHeight="1" spans="1:16">
      <c r="A964" s="7">
        <f>ROW(A286)</f>
        <v>286</v>
      </c>
      <c r="B964" s="7">
        <v>2025</v>
      </c>
      <c r="C964" s="3" t="s">
        <v>16</v>
      </c>
      <c r="D964" s="3" t="s">
        <v>40</v>
      </c>
      <c r="E964" s="3" t="s">
        <v>41</v>
      </c>
      <c r="F964" s="11" t="s">
        <v>635</v>
      </c>
      <c r="G964" s="3" t="s">
        <v>19</v>
      </c>
      <c r="H964" s="7">
        <v>3.78</v>
      </c>
      <c r="I964" s="7">
        <v>14</v>
      </c>
      <c r="J964" s="7">
        <v>69.63</v>
      </c>
      <c r="K964" s="7">
        <f t="shared" si="17"/>
        <v>286</v>
      </c>
      <c r="L964" s="7">
        <v>19</v>
      </c>
      <c r="M964" s="7" t="str">
        <f>IF(COUNTIF(体测成绩!$A$2:$A$530,$F964&amp;"")=0,"",IF(VLOOKUP($F964&amp;"",体测成绩!$A$2:$B$530,2,FALSE)="免测",80,VLOOKUP($F964&amp;"",体测成绩!$A$2:$B$530,2,FALSE)))</f>
        <v>76.3</v>
      </c>
      <c r="N964" s="7" t="str">
        <f>IF(OR(IFERROR(VALUE(M964)&lt;80,FALSE),COUNTIF(缓考名单!$A$2:$A$49,$F964&amp;"")&gt;0,COUNTIF(缓考名单!$B$2:$B$49,#REF!)&gt;0,IFERROR(VLOOKUP($F964&amp;"",学年成绩!$A$2:$B$462,2,FALSE)&lt;&gt;"100%",FALSE)),"是","")</f>
        <v>是</v>
      </c>
      <c r="O964" s="7"/>
      <c r="P964" s="8" t="s">
        <v>636</v>
      </c>
    </row>
    <row r="965" ht="35" customHeight="1" spans="1:16">
      <c r="A965" s="7">
        <v>287</v>
      </c>
      <c r="B965" s="7">
        <v>2025</v>
      </c>
      <c r="C965" s="3" t="s">
        <v>16</v>
      </c>
      <c r="D965" s="3" t="s">
        <v>17</v>
      </c>
      <c r="E965" s="3" t="s">
        <v>57</v>
      </c>
      <c r="F965" s="11" t="s">
        <v>637</v>
      </c>
      <c r="G965" s="3" t="s">
        <v>19</v>
      </c>
      <c r="H965" s="7">
        <v>3.46</v>
      </c>
      <c r="I965" s="7">
        <v>44</v>
      </c>
      <c r="J965" s="7">
        <v>69.56</v>
      </c>
      <c r="K965" s="7">
        <f t="shared" si="17"/>
        <v>287</v>
      </c>
      <c r="L965" s="7">
        <v>40</v>
      </c>
      <c r="M965" s="7" t="str">
        <f>IF(COUNTIF(体测成绩!$A$2:$A$530,$F965&amp;"")=0,"",IF(VLOOKUP($F965&amp;"",体测成绩!$A$2:$B$530,2,FALSE)="免测",80,VLOOKUP($F965&amp;"",体测成绩!$A$2:$B$530,2,FALSE)))</f>
        <v>69.2</v>
      </c>
      <c r="N965" s="7" t="str">
        <f>IF(OR(IFERROR(VALUE(M965)&lt;80,FALSE),COUNTIF(缓考名单!$A$2:$A$49,$F965&amp;"")&gt;0,COUNTIF(缓考名单!$B$2:$B$49,#REF!)&gt;0,IFERROR(VLOOKUP($F965&amp;"",学年成绩!$A$2:$B$462,2,FALSE)&lt;&gt;"100%",FALSE)),"是","")</f>
        <v>是</v>
      </c>
      <c r="O965" s="7"/>
      <c r="P965" s="8" t="s">
        <v>638</v>
      </c>
    </row>
    <row r="966" ht="35" customHeight="1" spans="1:16">
      <c r="A966" s="7">
        <v>288</v>
      </c>
      <c r="B966" s="7">
        <v>2025</v>
      </c>
      <c r="C966" s="3" t="s">
        <v>16</v>
      </c>
      <c r="D966" s="3" t="s">
        <v>73</v>
      </c>
      <c r="E966" s="3" t="s">
        <v>108</v>
      </c>
      <c r="F966" s="11" t="s">
        <v>639</v>
      </c>
      <c r="G966" s="3" t="s">
        <v>19</v>
      </c>
      <c r="H966" s="7">
        <v>3.88</v>
      </c>
      <c r="I966" s="7">
        <v>35</v>
      </c>
      <c r="J966" s="7">
        <v>69.55</v>
      </c>
      <c r="K966" s="7">
        <f t="shared" si="17"/>
        <v>288</v>
      </c>
      <c r="L966" s="7">
        <v>50</v>
      </c>
      <c r="M966" s="7" t="str">
        <f>IF(COUNTIF(体测成绩!$A$2:$A$530,$F966&amp;"")=0,"",IF(VLOOKUP($F966&amp;"",体测成绩!$A$2:$B$530,2,FALSE)="免测",80,VLOOKUP($F966&amp;"",体测成绩!$A$2:$B$530,2,FALSE)))</f>
        <v>69.5</v>
      </c>
      <c r="N966" s="7" t="str">
        <f>IF(OR(IFERROR(VALUE(M966)&lt;80,FALSE),COUNTIF(缓考名单!$A$2:$A$49,$F966&amp;"")&gt;0,COUNTIF(缓考名单!$B$2:$B$49,#REF!)&gt;0,IFERROR(VLOOKUP($F966&amp;"",学年成绩!$A$2:$B$462,2,FALSE)&lt;&gt;"100%",FALSE)),"是","")</f>
        <v>是</v>
      </c>
      <c r="O966" s="7"/>
      <c r="P966" s="8" t="s">
        <v>640</v>
      </c>
    </row>
    <row r="967" ht="35" customHeight="1" spans="1:16">
      <c r="A967" s="7">
        <f>ROW(A289)</f>
        <v>289</v>
      </c>
      <c r="B967" s="7">
        <v>2025</v>
      </c>
      <c r="C967" s="3" t="s">
        <v>16</v>
      </c>
      <c r="D967" s="3" t="s">
        <v>73</v>
      </c>
      <c r="E967" s="3" t="s">
        <v>108</v>
      </c>
      <c r="F967" s="11" t="s">
        <v>641</v>
      </c>
      <c r="G967" s="3" t="s">
        <v>19</v>
      </c>
      <c r="H967" s="7">
        <v>3.85</v>
      </c>
      <c r="I967" s="7">
        <v>39</v>
      </c>
      <c r="J967" s="7">
        <v>69.5</v>
      </c>
      <c r="K967" s="7">
        <f t="shared" si="17"/>
        <v>289</v>
      </c>
      <c r="L967" s="7">
        <v>51</v>
      </c>
      <c r="M967" s="7" t="str">
        <f>IF(COUNTIF(体测成绩!$A$2:$A$530,$F967&amp;"")=0,"",IF(VLOOKUP($F967&amp;"",体测成绩!$A$2:$B$530,2,FALSE)="免测",80,VLOOKUP($F967&amp;"",体测成绩!$A$2:$B$530,2,FALSE)))</f>
        <v>82.1</v>
      </c>
      <c r="N967" s="7" t="str">
        <f>IF(OR(IFERROR(VALUE(M967)&lt;80,FALSE),COUNTIF(缓考名单!$A$2:$A$49,$F967&amp;"")&gt;0,COUNTIF(缓考名单!$B$2:$B$49,#REF!)&gt;0,IFERROR(VLOOKUP($F967&amp;"",学年成绩!$A$2:$B$462,2,FALSE)&lt;&gt;"100%",FALSE)),"是","")</f>
        <v/>
      </c>
      <c r="O967" s="7"/>
      <c r="P967" s="8" t="s">
        <v>642</v>
      </c>
    </row>
    <row r="968" ht="35" customHeight="1" spans="1:16">
      <c r="A968" s="7">
        <f>ROW(A290)</f>
        <v>290</v>
      </c>
      <c r="B968" s="7">
        <v>2025</v>
      </c>
      <c r="C968" s="3" t="s">
        <v>16</v>
      </c>
      <c r="D968" s="3" t="s">
        <v>99</v>
      </c>
      <c r="E968" s="3" t="s">
        <v>100</v>
      </c>
      <c r="F968" s="11" t="s">
        <v>643</v>
      </c>
      <c r="G968" s="3" t="s">
        <v>19</v>
      </c>
      <c r="H968" s="7">
        <v>3.85</v>
      </c>
      <c r="I968" s="7">
        <v>33</v>
      </c>
      <c r="J968" s="7">
        <v>69.44</v>
      </c>
      <c r="K968" s="7">
        <f t="shared" si="17"/>
        <v>290</v>
      </c>
      <c r="L968" s="7">
        <v>46</v>
      </c>
      <c r="M968" s="7">
        <v>77.4</v>
      </c>
      <c r="N968" s="7" t="str">
        <f>IF(OR(IFERROR(VALUE(M968)&lt;80,FALSE),COUNTIF(缓考名单!$A$2:$A$49,$F968&amp;"")&gt;0,COUNTIF(缓考名单!$B$2:$B$49,#REF!)&gt;0,IFERROR(VLOOKUP($F968&amp;"",学年成绩!$A$2:$B$462,2,FALSE)&lt;&gt;"100%",FALSE)),"是","")</f>
        <v>是</v>
      </c>
      <c r="O968" s="7"/>
      <c r="P968" s="8" t="s">
        <v>644</v>
      </c>
    </row>
    <row r="969" ht="35" customHeight="1" spans="1:16">
      <c r="A969" s="7">
        <v>291</v>
      </c>
      <c r="B969" s="7">
        <v>2025</v>
      </c>
      <c r="C969" s="3" t="s">
        <v>16</v>
      </c>
      <c r="D969" s="3" t="s">
        <v>26</v>
      </c>
      <c r="E969" s="3" t="s">
        <v>105</v>
      </c>
      <c r="F969" s="11" t="s">
        <v>645</v>
      </c>
      <c r="G969" s="3" t="s">
        <v>19</v>
      </c>
      <c r="H969" s="7">
        <v>3.92</v>
      </c>
      <c r="I969" s="7">
        <v>30</v>
      </c>
      <c r="J969" s="7">
        <v>69.33</v>
      </c>
      <c r="K969" s="7">
        <f t="shared" si="17"/>
        <v>291</v>
      </c>
      <c r="L969" s="7">
        <v>49</v>
      </c>
      <c r="M969" s="7" t="str">
        <f>IF(COUNTIF(体测成绩!$A$2:$A$530,$F969&amp;"")=0,"",IF(VLOOKUP($F969&amp;"",体测成绩!$A$2:$B$530,2,FALSE)="免测",80,VLOOKUP($F969&amp;"",体测成绩!$A$2:$B$530,2,FALSE)))</f>
        <v>70.2</v>
      </c>
      <c r="N969" s="7" t="str">
        <f>IF(OR(IFERROR(VALUE(M969)&lt;80,FALSE),COUNTIF(缓考名单!$A$2:$A$49,$F969&amp;"")&gt;0,COUNTIF(缓考名单!$B$2:$B$49,#REF!)&gt;0,IFERROR(VLOOKUP($F969&amp;"",学年成绩!$A$2:$B$462,2,FALSE)&lt;&gt;"100%",FALSE)),"是","")</f>
        <v>是</v>
      </c>
      <c r="O969" s="7"/>
      <c r="P969" s="8" t="s">
        <v>646</v>
      </c>
    </row>
    <row r="970" ht="35" customHeight="1" spans="1:16">
      <c r="A970" s="7">
        <f t="shared" ref="A970:A979" si="18">ROW(A292)</f>
        <v>292</v>
      </c>
      <c r="B970" s="7">
        <v>2025</v>
      </c>
      <c r="C970" s="3" t="s">
        <v>16</v>
      </c>
      <c r="D970" s="3" t="s">
        <v>31</v>
      </c>
      <c r="E970" s="3" t="s">
        <v>32</v>
      </c>
      <c r="F970" s="11" t="s">
        <v>647</v>
      </c>
      <c r="G970" s="3" t="s">
        <v>19</v>
      </c>
      <c r="H970" s="7">
        <v>3.85</v>
      </c>
      <c r="I970" s="7">
        <v>12</v>
      </c>
      <c r="J970" s="7">
        <v>69.32</v>
      </c>
      <c r="K970" s="7">
        <f t="shared" si="17"/>
        <v>292</v>
      </c>
      <c r="L970" s="7">
        <v>13</v>
      </c>
      <c r="M970" s="7" t="str">
        <f>IF(COUNTIF(体测成绩!$A$2:$A$530,$F970&amp;"")=0,"",IF(VLOOKUP($F970&amp;"",体测成绩!$A$2:$B$530,2,FALSE)="免测",80,VLOOKUP($F970&amp;"",体测成绩!$A$2:$B$530,2,FALSE)))</f>
        <v>83.7</v>
      </c>
      <c r="N970" s="7" t="str">
        <f>IF(OR(IFERROR(VALUE(M970)&lt;80,FALSE),COUNTIF(缓考名单!$A$2:$A$49,$F970&amp;"")&gt;0,COUNTIF(缓考名单!$B$2:$B$49,#REF!)&gt;0,IFERROR(VLOOKUP($F970&amp;"",学年成绩!$A$2:$B$462,2,FALSE)&lt;&gt;"100%",FALSE)),"是","")</f>
        <v/>
      </c>
      <c r="O970" s="7"/>
      <c r="P970" s="8" t="s">
        <v>648</v>
      </c>
    </row>
    <row r="971" ht="35" customHeight="1" spans="1:16">
      <c r="A971" s="7">
        <f t="shared" si="18"/>
        <v>293</v>
      </c>
      <c r="B971" s="7">
        <v>2025</v>
      </c>
      <c r="C971" s="3" t="s">
        <v>16</v>
      </c>
      <c r="D971" s="3" t="s">
        <v>99</v>
      </c>
      <c r="E971" s="3" t="s">
        <v>119</v>
      </c>
      <c r="F971" s="11" t="s">
        <v>649</v>
      </c>
      <c r="G971" s="3" t="s">
        <v>19</v>
      </c>
      <c r="H971" s="7">
        <v>3.47</v>
      </c>
      <c r="I971" s="7">
        <v>48</v>
      </c>
      <c r="J971" s="7">
        <v>69.19</v>
      </c>
      <c r="K971" s="7">
        <f t="shared" si="17"/>
        <v>293</v>
      </c>
      <c r="L971" s="7">
        <v>47</v>
      </c>
      <c r="M971" s="7" t="str">
        <f>IF(COUNTIF(体测成绩!$A$2:$A$530,$F971&amp;"")=0,"",IF(VLOOKUP($F971&amp;"",体测成绩!$A$2:$B$530,2,FALSE)="免测",80,VLOOKUP($F971&amp;"",体测成绩!$A$2:$B$530,2,FALSE)))</f>
        <v>75.6</v>
      </c>
      <c r="N971" s="7" t="str">
        <f>IF(OR(IFERROR(VALUE(M971)&lt;80,FALSE),COUNTIF(缓考名单!$A$2:$A$49,$F971&amp;"")&gt;0,COUNTIF(缓考名单!$B$2:$B$49,#REF!)&gt;0,IFERROR(VLOOKUP($F971&amp;"",学年成绩!$A$2:$B$462,2,FALSE)&lt;&gt;"100%",FALSE)),"是","")</f>
        <v>是</v>
      </c>
      <c r="O971" s="7"/>
      <c r="P971" s="8" t="s">
        <v>650</v>
      </c>
    </row>
    <row r="972" ht="35" customHeight="1" spans="1:16">
      <c r="A972" s="7">
        <f t="shared" si="18"/>
        <v>294</v>
      </c>
      <c r="B972" s="7">
        <v>2025</v>
      </c>
      <c r="C972" s="3" t="s">
        <v>16</v>
      </c>
      <c r="D972" s="3" t="s">
        <v>99</v>
      </c>
      <c r="E972" s="3" t="s">
        <v>119</v>
      </c>
      <c r="F972" s="11" t="s">
        <v>651</v>
      </c>
      <c r="G972" s="3" t="s">
        <v>20</v>
      </c>
      <c r="H972" s="7">
        <v>3.41</v>
      </c>
      <c r="I972" s="7">
        <v>54</v>
      </c>
      <c r="J972" s="7">
        <v>69.16</v>
      </c>
      <c r="K972" s="7">
        <f t="shared" si="17"/>
        <v>294</v>
      </c>
      <c r="L972" s="7">
        <v>48</v>
      </c>
      <c r="M972" s="7">
        <f>IF(COUNTIF(体测成绩!$A$2:$A$530,$F972&amp;"")=0,"",IF(VLOOKUP($F972&amp;"",体测成绩!$A$2:$B$530,2,FALSE)="免测",80,VLOOKUP($F972&amp;"",体测成绩!$A$2:$B$530,2,FALSE)))</f>
        <v>0</v>
      </c>
      <c r="N972" s="7" t="str">
        <f>IF(OR(IFERROR(VALUE(M972)&lt;80,FALSE),COUNTIF(缓考名单!$A$2:$A$49,$F972&amp;"")&gt;0,COUNTIF(缓考名单!$B$2:$B$49,#REF!)&gt;0,IFERROR(VLOOKUP($F972&amp;"",学年成绩!$A$2:$B$462,2,FALSE)&lt;&gt;"100%",FALSE)),"是","")</f>
        <v>是</v>
      </c>
      <c r="O972" s="7"/>
      <c r="P972" s="8" t="s">
        <v>652</v>
      </c>
    </row>
    <row r="973" ht="35" customHeight="1" spans="1:16">
      <c r="A973" s="7">
        <f t="shared" si="18"/>
        <v>295</v>
      </c>
      <c r="B973" s="7">
        <v>2025</v>
      </c>
      <c r="C973" s="3" t="s">
        <v>16</v>
      </c>
      <c r="D973" s="3" t="s">
        <v>17</v>
      </c>
      <c r="E973" s="3" t="s">
        <v>35</v>
      </c>
      <c r="F973" s="11" t="s">
        <v>653</v>
      </c>
      <c r="G973" s="3" t="s">
        <v>19</v>
      </c>
      <c r="H973" s="7">
        <v>3.56</v>
      </c>
      <c r="I973" s="7">
        <v>38</v>
      </c>
      <c r="J973" s="7">
        <v>69.15</v>
      </c>
      <c r="K973" s="7">
        <f t="shared" si="17"/>
        <v>295</v>
      </c>
      <c r="L973" s="7">
        <v>41</v>
      </c>
      <c r="M973" s="7" t="str">
        <f>IF(COUNTIF(体测成绩!$A$2:$A$530,$F973&amp;"")=0,"",IF(VLOOKUP($F973&amp;"",体测成绩!$A$2:$B$530,2,FALSE)="免测",80,VLOOKUP($F973&amp;"",体测成绩!$A$2:$B$530,2,FALSE)))</f>
        <v>77.8</v>
      </c>
      <c r="N973" s="7" t="str">
        <f>IF(OR(IFERROR(VALUE(M973)&lt;80,FALSE),COUNTIF(缓考名单!$A$2:$A$49,$F973&amp;"")&gt;0,COUNTIF(缓考名单!$B$2:$B$49,#REF!)&gt;0,IFERROR(VLOOKUP($F973&amp;"",学年成绩!$A$2:$B$462,2,FALSE)&lt;&gt;"100%",FALSE)),"是","")</f>
        <v>是</v>
      </c>
      <c r="O973" s="7"/>
      <c r="P973" s="8" t="s">
        <v>654</v>
      </c>
    </row>
    <row r="974" ht="35" customHeight="1" spans="1:16">
      <c r="A974" s="7">
        <f t="shared" si="18"/>
        <v>296</v>
      </c>
      <c r="B974" s="7">
        <v>2025</v>
      </c>
      <c r="C974" s="3" t="s">
        <v>16</v>
      </c>
      <c r="D974" s="3" t="s">
        <v>31</v>
      </c>
      <c r="E974" s="3" t="s">
        <v>32</v>
      </c>
      <c r="F974" s="11" t="s">
        <v>655</v>
      </c>
      <c r="G974" s="3" t="s">
        <v>20</v>
      </c>
      <c r="H974" s="7">
        <v>3.83</v>
      </c>
      <c r="I974" s="7">
        <v>13</v>
      </c>
      <c r="J974" s="7">
        <v>68.81</v>
      </c>
      <c r="K974" s="7">
        <f t="shared" si="17"/>
        <v>296</v>
      </c>
      <c r="L974" s="7">
        <v>14</v>
      </c>
      <c r="M974" s="7" t="str">
        <f>IF(COUNTIF(体测成绩!$A$2:$A$530,$F974&amp;"")=0,"",IF(VLOOKUP($F974&amp;"",体测成绩!$A$2:$B$530,2,FALSE)="免测",80,VLOOKUP($F974&amp;"",体测成绩!$A$2:$B$530,2,FALSE)))</f>
        <v>72.8</v>
      </c>
      <c r="N974" s="7" t="str">
        <f>IF(OR(IFERROR(VALUE(M974)&lt;80,FALSE),COUNTIF(缓考名单!$A$2:$A$49,$F974&amp;"")&gt;0,COUNTIF(缓考名单!$B$2:$B$49,#REF!)&gt;0,IFERROR(VLOOKUP($F974&amp;"",学年成绩!$A$2:$B$462,2,FALSE)&lt;&gt;"100%",FALSE)),"是","")</f>
        <v>是</v>
      </c>
      <c r="O974" s="7"/>
      <c r="P974" s="8" t="s">
        <v>656</v>
      </c>
    </row>
    <row r="975" ht="35" customHeight="1" spans="1:16">
      <c r="A975" s="7">
        <f t="shared" si="18"/>
        <v>297</v>
      </c>
      <c r="B975" s="7">
        <v>2025</v>
      </c>
      <c r="C975" s="3" t="s">
        <v>16</v>
      </c>
      <c r="D975" s="3" t="s">
        <v>46</v>
      </c>
      <c r="E975" s="3" t="s">
        <v>89</v>
      </c>
      <c r="F975" s="11" t="s">
        <v>657</v>
      </c>
      <c r="G975" s="3" t="s">
        <v>19</v>
      </c>
      <c r="H975" s="7">
        <v>3.26</v>
      </c>
      <c r="I975" s="7">
        <v>84</v>
      </c>
      <c r="J975" s="7">
        <v>68.8</v>
      </c>
      <c r="K975" s="7">
        <f t="shared" si="17"/>
        <v>297</v>
      </c>
      <c r="L975" s="7">
        <v>56</v>
      </c>
      <c r="M975" s="7" t="str">
        <f>IF(COUNTIF(体测成绩!$A$2:$A$530,$F975&amp;"")=0,"",IF(VLOOKUP($F975&amp;"",体测成绩!$A$2:$B$530,2,FALSE)="免测",80,VLOOKUP($F975&amp;"",体测成绩!$A$2:$B$530,2,FALSE)))</f>
        <v>96.5</v>
      </c>
      <c r="N975" s="7" t="str">
        <f>IF(OR(IFERROR(VALUE(M975)&lt;80,FALSE),COUNTIF(缓考名单!$A$2:$A$49,$F975&amp;"")&gt;0,COUNTIF(缓考名单!$B$2:$B$49,#REF!)&gt;0,IFERROR(VLOOKUP($F975&amp;"",学年成绩!$A$2:$B$462,2,FALSE)&lt;&gt;"100%",FALSE)),"是","")</f>
        <v>是</v>
      </c>
      <c r="O975" s="7"/>
      <c r="P975" s="8" t="s">
        <v>658</v>
      </c>
    </row>
    <row r="976" ht="35" customHeight="1" spans="1:16">
      <c r="A976" s="7">
        <f t="shared" si="18"/>
        <v>298</v>
      </c>
      <c r="B976" s="7">
        <v>2025</v>
      </c>
      <c r="C976" s="3" t="s">
        <v>16</v>
      </c>
      <c r="D976" s="3" t="s">
        <v>31</v>
      </c>
      <c r="E976" s="3" t="s">
        <v>32</v>
      </c>
      <c r="F976" s="11" t="s">
        <v>659</v>
      </c>
      <c r="G976" s="3" t="s">
        <v>19</v>
      </c>
      <c r="H976" s="7">
        <v>3.54</v>
      </c>
      <c r="I976" s="7">
        <v>19</v>
      </c>
      <c r="J976" s="7">
        <v>68.77</v>
      </c>
      <c r="K976" s="7">
        <f t="shared" si="17"/>
        <v>298</v>
      </c>
      <c r="L976" s="7">
        <v>15</v>
      </c>
      <c r="M976" s="7" t="str">
        <f>IF(COUNTIF(体测成绩!$A$2:$A$530,$F976&amp;"")=0,"",IF(VLOOKUP($F976&amp;"",体测成绩!$A$2:$B$530,2,FALSE)="免测",80,VLOOKUP($F976&amp;"",体测成绩!$A$2:$B$530,2,FALSE)))</f>
        <v>70.2</v>
      </c>
      <c r="N976" s="7" t="str">
        <f>IF(OR(IFERROR(VALUE(M976)&lt;80,FALSE),COUNTIF(缓考名单!$A$2:$A$49,$F976&amp;"")&gt;0,COUNTIF(缓考名单!$B$2:$B$49,#REF!)&gt;0,IFERROR(VLOOKUP($F976&amp;"",学年成绩!$A$2:$B$462,2,FALSE)&lt;&gt;"100%",FALSE)),"是","")</f>
        <v>是</v>
      </c>
      <c r="O976" s="7"/>
      <c r="P976" s="8" t="s">
        <v>660</v>
      </c>
    </row>
    <row r="977" ht="35" customHeight="1" spans="1:16">
      <c r="A977" s="7">
        <f t="shared" si="18"/>
        <v>299</v>
      </c>
      <c r="B977" s="7">
        <v>2025</v>
      </c>
      <c r="C977" s="3" t="s">
        <v>16</v>
      </c>
      <c r="D977" s="3" t="s">
        <v>73</v>
      </c>
      <c r="E977" s="3" t="s">
        <v>108</v>
      </c>
      <c r="F977" s="11" t="s">
        <v>661</v>
      </c>
      <c r="G977" s="3" t="s">
        <v>19</v>
      </c>
      <c r="H977" s="7">
        <v>3.51</v>
      </c>
      <c r="I977" s="7">
        <v>56</v>
      </c>
      <c r="J977" s="7">
        <v>68.54</v>
      </c>
      <c r="K977" s="7">
        <f t="shared" si="17"/>
        <v>299</v>
      </c>
      <c r="L977" s="7">
        <v>46</v>
      </c>
      <c r="M977" s="7" t="str">
        <f>IF(COUNTIF(体测成绩!$A$2:$A$530,$F977&amp;"")=0,"",IF(VLOOKUP($F977&amp;"",体测成绩!$A$2:$B$530,2,FALSE)="免测",80,VLOOKUP($F977&amp;"",体测成绩!$A$2:$B$530,2,FALSE)))</f>
        <v>66.5</v>
      </c>
      <c r="N977" s="7" t="str">
        <f>IF(OR(IFERROR(VALUE(M977)&lt;80,FALSE),COUNTIF(缓考名单!$A$2:$A$49,$F977&amp;"")&gt;0,COUNTIF(缓考名单!$B$2:$B$49,#REF!)&gt;0,IFERROR(VLOOKUP($F977&amp;"",学年成绩!$A$2:$B$462,2,FALSE)&lt;&gt;"100%",FALSE)),"是","")</f>
        <v>是</v>
      </c>
      <c r="O977" s="7"/>
      <c r="P977" s="8" t="s">
        <v>662</v>
      </c>
    </row>
    <row r="978" ht="35" customHeight="1" spans="1:16">
      <c r="A978" s="7">
        <f t="shared" si="18"/>
        <v>300</v>
      </c>
      <c r="B978" s="7">
        <v>2025</v>
      </c>
      <c r="C978" s="3" t="s">
        <v>16</v>
      </c>
      <c r="D978" s="3" t="s">
        <v>31</v>
      </c>
      <c r="E978" s="3" t="s">
        <v>32</v>
      </c>
      <c r="F978" s="11" t="s">
        <v>663</v>
      </c>
      <c r="G978" s="3" t="s">
        <v>19</v>
      </c>
      <c r="H978" s="7">
        <v>3.82</v>
      </c>
      <c r="I978" s="7">
        <v>14</v>
      </c>
      <c r="J978" s="7">
        <v>68.43</v>
      </c>
      <c r="K978" s="7">
        <f t="shared" si="17"/>
        <v>300</v>
      </c>
      <c r="L978" s="7">
        <v>16</v>
      </c>
      <c r="M978" s="7" t="str">
        <f>IF(COUNTIF(体测成绩!$A$2:$A$530,$F978&amp;"")=0,"",IF(VLOOKUP($F978&amp;"",体测成绩!$A$2:$B$530,2,FALSE)="免测",80,VLOOKUP($F978&amp;"",体测成绩!$A$2:$B$530,2,FALSE)))</f>
        <v>62.2</v>
      </c>
      <c r="N978" s="7" t="str">
        <f>IF(OR(IFERROR(VALUE(M978)&lt;80,FALSE),COUNTIF(缓考名单!$A$2:$A$49,$F978&amp;"")&gt;0,COUNTIF(缓考名单!$B$2:$B$49,#REF!)&gt;0,IFERROR(VLOOKUP($F978&amp;"",学年成绩!$A$2:$B$462,2,FALSE)&lt;&gt;"100%",FALSE)),"是","")</f>
        <v>是</v>
      </c>
      <c r="O978" s="7"/>
      <c r="P978" s="8" t="s">
        <v>664</v>
      </c>
    </row>
    <row r="979" ht="35" customHeight="1" spans="1:16">
      <c r="A979" s="7">
        <f t="shared" si="18"/>
        <v>301</v>
      </c>
      <c r="B979" s="7">
        <v>2025</v>
      </c>
      <c r="C979" s="3" t="s">
        <v>16</v>
      </c>
      <c r="D979" s="3" t="s">
        <v>40</v>
      </c>
      <c r="E979" s="3" t="s">
        <v>41</v>
      </c>
      <c r="F979" s="11" t="s">
        <v>665</v>
      </c>
      <c r="G979" s="3" t="s">
        <v>19</v>
      </c>
      <c r="H979" s="7">
        <v>3.72</v>
      </c>
      <c r="I979" s="7">
        <v>17</v>
      </c>
      <c r="J979" s="7">
        <v>68.43</v>
      </c>
      <c r="K979" s="7">
        <f t="shared" si="17"/>
        <v>301</v>
      </c>
      <c r="L979" s="7">
        <v>20</v>
      </c>
      <c r="M979" s="7" t="str">
        <f>IF(COUNTIF(体测成绩!$A$2:$A$530,$F979&amp;"")=0,"",IF(VLOOKUP($F979&amp;"",体测成绩!$A$2:$B$530,2,FALSE)="免测",80,VLOOKUP($F979&amp;"",体测成绩!$A$2:$B$530,2,FALSE)))</f>
        <v>50.0</v>
      </c>
      <c r="N979" s="7" t="str">
        <f>IF(OR(IFERROR(VALUE(M979)&lt;80,FALSE),COUNTIF(缓考名单!$A$2:$A$49,$F979&amp;"")&gt;0,COUNTIF(缓考名单!$B$2:$B$49,#REF!)&gt;0,IFERROR(VLOOKUP($F979&amp;"",学年成绩!$A$2:$B$462,2,FALSE)&lt;&gt;"100%",FALSE)),"是","")</f>
        <v>是</v>
      </c>
      <c r="O979" s="7"/>
      <c r="P979" s="8" t="s">
        <v>666</v>
      </c>
    </row>
    <row r="980" ht="35" customHeight="1" spans="1:16">
      <c r="A980" s="7">
        <v>302</v>
      </c>
      <c r="B980" s="7">
        <v>2025</v>
      </c>
      <c r="C980" s="3" t="s">
        <v>16</v>
      </c>
      <c r="D980" s="3" t="s">
        <v>17</v>
      </c>
      <c r="E980" s="3" t="s">
        <v>57</v>
      </c>
      <c r="F980" s="11" t="s">
        <v>667</v>
      </c>
      <c r="G980" s="3" t="s">
        <v>19</v>
      </c>
      <c r="H980" s="7">
        <v>3.69</v>
      </c>
      <c r="I980" s="7">
        <v>34</v>
      </c>
      <c r="J980" s="7">
        <v>68.3</v>
      </c>
      <c r="K980" s="7">
        <f t="shared" si="17"/>
        <v>302</v>
      </c>
      <c r="L980" s="7">
        <v>42</v>
      </c>
      <c r="M980" s="7" t="str">
        <f>IF(COUNTIF(体测成绩!$A$2:$A$530,$F980&amp;"")=0,"",IF(VLOOKUP($F980&amp;"",体测成绩!$A$2:$B$530,2,FALSE)="免测",80,VLOOKUP($F980&amp;"",体测成绩!$A$2:$B$530,2,FALSE)))</f>
        <v>79.8</v>
      </c>
      <c r="N980" s="7" t="str">
        <f>IF(OR(IFERROR(VALUE(M980)&lt;80,FALSE),COUNTIF(缓考名单!$A$2:$A$49,$F980&amp;"")&gt;0,COUNTIF(缓考名单!$B$2:$B$49,#REF!)&gt;0,IFERROR(VLOOKUP($F980&amp;"",学年成绩!$A$2:$B$462,2,FALSE)&lt;&gt;"100%",FALSE)),"是","")</f>
        <v>是</v>
      </c>
      <c r="O980" s="7"/>
      <c r="P980" s="8" t="s">
        <v>668</v>
      </c>
    </row>
    <row r="981" ht="35" customHeight="1" spans="1:16">
      <c r="A981" s="7">
        <f t="shared" ref="A981:A1004" si="19">ROW(A303)</f>
        <v>303</v>
      </c>
      <c r="B981" s="7">
        <v>2025</v>
      </c>
      <c r="C981" s="3" t="s">
        <v>16</v>
      </c>
      <c r="D981" s="3" t="s">
        <v>26</v>
      </c>
      <c r="E981" s="3" t="s">
        <v>27</v>
      </c>
      <c r="F981" s="11" t="s">
        <v>669</v>
      </c>
      <c r="G981" s="3" t="s">
        <v>19</v>
      </c>
      <c r="H981" s="7">
        <v>3.82</v>
      </c>
      <c r="I981" s="7">
        <v>42</v>
      </c>
      <c r="J981" s="7">
        <v>68.17</v>
      </c>
      <c r="K981" s="7">
        <f t="shared" si="17"/>
        <v>303</v>
      </c>
      <c r="L981" s="7">
        <v>50</v>
      </c>
      <c r="M981" s="7" t="str">
        <f>IF(COUNTIF(体测成绩!$A$2:$A$530,$F981&amp;"")=0,"",IF(VLOOKUP($F981&amp;"",体测成绩!$A$2:$B$530,2,FALSE)="免测",80,VLOOKUP($F981&amp;"",体测成绩!$A$2:$B$530,2,FALSE)))</f>
        <v>73.9</v>
      </c>
      <c r="N981" s="7" t="str">
        <f>IF(OR(IFERROR(VALUE(M981)&lt;80,FALSE),COUNTIF(缓考名单!$A$2:$A$49,$F981&amp;"")&gt;0,COUNTIF(缓考名单!$B$2:$B$49,#REF!)&gt;0,IFERROR(VLOOKUP($F981&amp;"",学年成绩!$A$2:$B$462,2,FALSE)&lt;&gt;"100%",FALSE)),"是","")</f>
        <v>是</v>
      </c>
      <c r="O981" s="7"/>
      <c r="P981" s="8" t="s">
        <v>670</v>
      </c>
    </row>
    <row r="982" ht="35" customHeight="1" spans="1:16">
      <c r="A982" s="7">
        <f t="shared" si="19"/>
        <v>304</v>
      </c>
      <c r="B982" s="7">
        <v>2025</v>
      </c>
      <c r="C982" s="3" t="s">
        <v>16</v>
      </c>
      <c r="D982" s="3" t="s">
        <v>46</v>
      </c>
      <c r="E982" s="3" t="s">
        <v>89</v>
      </c>
      <c r="F982" s="11" t="s">
        <v>671</v>
      </c>
      <c r="G982" s="3" t="s">
        <v>19</v>
      </c>
      <c r="H982" s="7">
        <v>3.77</v>
      </c>
      <c r="I982" s="7">
        <v>46</v>
      </c>
      <c r="J982" s="7">
        <v>68.12</v>
      </c>
      <c r="K982" s="7">
        <f t="shared" si="17"/>
        <v>304</v>
      </c>
      <c r="L982" s="7">
        <v>57</v>
      </c>
      <c r="M982" s="7" t="str">
        <f>IF(COUNTIF(体测成绩!$A$2:$A$530,$F982&amp;"")=0,"",IF(VLOOKUP($F982&amp;"",体测成绩!$A$2:$B$530,2,FALSE)="免测",80,VLOOKUP($F982&amp;"",体测成绩!$A$2:$B$530,2,FALSE)))</f>
        <v>85.6</v>
      </c>
      <c r="N982" s="7" t="str">
        <f>IF(OR(IFERROR(VALUE(M982)&lt;80,FALSE),COUNTIF(缓考名单!$A$2:$A$49,$F982&amp;"")&gt;0,COUNTIF(缓考名单!$B$2:$B$49,#REF!)&gt;0,IFERROR(VLOOKUP($F982&amp;"",学年成绩!$A$2:$B$462,2,FALSE)&lt;&gt;"100%",FALSE)),"是","")</f>
        <v>是</v>
      </c>
      <c r="O982" s="7"/>
      <c r="P982" s="8" t="s">
        <v>672</v>
      </c>
    </row>
    <row r="983" ht="35" customHeight="1" spans="1:16">
      <c r="A983" s="7">
        <f t="shared" si="19"/>
        <v>305</v>
      </c>
      <c r="B983" s="7">
        <v>2025</v>
      </c>
      <c r="C983" s="3" t="s">
        <v>16</v>
      </c>
      <c r="D983" s="3" t="s">
        <v>46</v>
      </c>
      <c r="E983" s="3" t="s">
        <v>89</v>
      </c>
      <c r="F983" s="11" t="s">
        <v>673</v>
      </c>
      <c r="G983" s="3" t="s">
        <v>20</v>
      </c>
      <c r="H983" s="7">
        <v>3.77</v>
      </c>
      <c r="I983" s="7">
        <v>47</v>
      </c>
      <c r="J983" s="7">
        <v>68.07</v>
      </c>
      <c r="K983" s="7">
        <f t="shared" si="17"/>
        <v>305</v>
      </c>
      <c r="L983" s="7">
        <v>58</v>
      </c>
      <c r="M983" s="7" t="str">
        <f>IF(COUNTIF(体测成绩!$A$2:$A$530,$F983&amp;"")=0,"",IF(VLOOKUP($F983&amp;"",体测成绩!$A$2:$B$530,2,FALSE)="免测",80,VLOOKUP($F983&amp;"",体测成绩!$A$2:$B$530,2,FALSE)))</f>
        <v>83.4</v>
      </c>
      <c r="N983" s="7" t="str">
        <f>IF(OR(IFERROR(VALUE(M983)&lt;80,FALSE),COUNTIF(缓考名单!$A$2:$A$49,$F983&amp;"")&gt;0,COUNTIF(缓考名单!$B$2:$B$49,#REF!)&gt;0,IFERROR(VLOOKUP($F983&amp;"",学年成绩!$A$2:$B$462,2,FALSE)&lt;&gt;"100%",FALSE)),"是","")</f>
        <v/>
      </c>
      <c r="O983" s="7"/>
      <c r="P983" s="8" t="s">
        <v>674</v>
      </c>
    </row>
    <row r="984" ht="35" customHeight="1" spans="1:16">
      <c r="A984" s="7">
        <f t="shared" si="19"/>
        <v>306</v>
      </c>
      <c r="B984" s="7">
        <v>2025</v>
      </c>
      <c r="C984" s="3" t="s">
        <v>16</v>
      </c>
      <c r="D984" s="3" t="s">
        <v>73</v>
      </c>
      <c r="E984" s="3" t="s">
        <v>74</v>
      </c>
      <c r="F984" s="11" t="s">
        <v>675</v>
      </c>
      <c r="G984" s="3" t="s">
        <v>19</v>
      </c>
      <c r="H984" s="7">
        <v>3.76</v>
      </c>
      <c r="I984" s="7">
        <v>43</v>
      </c>
      <c r="J984" s="7">
        <v>68.04</v>
      </c>
      <c r="K984" s="7">
        <f t="shared" si="17"/>
        <v>306</v>
      </c>
      <c r="L984" s="7">
        <v>52</v>
      </c>
      <c r="M984" s="7" t="str">
        <f>IF(COUNTIF(体测成绩!$A$2:$A$530,$F984&amp;"")=0,"",IF(VLOOKUP($F984&amp;"",体测成绩!$A$2:$B$530,2,FALSE)="免测",80,VLOOKUP($F984&amp;"",体测成绩!$A$2:$B$530,2,FALSE)))</f>
        <v>64.8</v>
      </c>
      <c r="N984" s="7" t="str">
        <f>IF(OR(IFERROR(VALUE(M984)&lt;80,FALSE),COUNTIF(缓考名单!$A$2:$A$49,$F984&amp;"")&gt;0,COUNTIF(缓考名单!$B$2:$B$49,#REF!)&gt;0,IFERROR(VLOOKUP($F984&amp;"",学年成绩!$A$2:$B$462,2,FALSE)&lt;&gt;"100%",FALSE)),"是","")</f>
        <v>是</v>
      </c>
      <c r="O984" s="7"/>
      <c r="P984" s="8" t="s">
        <v>676</v>
      </c>
    </row>
    <row r="985" ht="35" customHeight="1" spans="1:16">
      <c r="A985" s="7">
        <f t="shared" si="19"/>
        <v>307</v>
      </c>
      <c r="B985" s="7">
        <v>2025</v>
      </c>
      <c r="C985" s="3" t="s">
        <v>16</v>
      </c>
      <c r="D985" s="3" t="s">
        <v>26</v>
      </c>
      <c r="E985" s="3" t="s">
        <v>105</v>
      </c>
      <c r="F985" s="11" t="s">
        <v>677</v>
      </c>
      <c r="G985" s="3" t="s">
        <v>19</v>
      </c>
      <c r="H985" s="7">
        <v>3.79</v>
      </c>
      <c r="I985" s="7">
        <v>43</v>
      </c>
      <c r="J985" s="7">
        <v>68.03</v>
      </c>
      <c r="K985" s="7">
        <f t="shared" si="17"/>
        <v>307</v>
      </c>
      <c r="L985" s="7">
        <v>51</v>
      </c>
      <c r="M985" s="7" t="str">
        <f>IF(COUNTIF(体测成绩!$A$2:$A$530,$F985&amp;"")=0,"",IF(VLOOKUP($F985&amp;"",体测成绩!$A$2:$B$530,2,FALSE)="免测",80,VLOOKUP($F985&amp;"",体测成绩!$A$2:$B$530,2,FALSE)))</f>
        <v>80.5</v>
      </c>
      <c r="N985" s="7" t="str">
        <f>IF(OR(IFERROR(VALUE(M985)&lt;80,FALSE),COUNTIF(缓考名单!$A$2:$A$49,$F985&amp;"")&gt;0,COUNTIF(缓考名单!$B$2:$B$49,#REF!)&gt;0,IFERROR(VLOOKUP($F985&amp;"",学年成绩!$A$2:$B$462,2,FALSE)&lt;&gt;"100%",FALSE)),"是","")</f>
        <v/>
      </c>
      <c r="O985" s="7"/>
      <c r="P985" s="8" t="s">
        <v>678</v>
      </c>
    </row>
    <row r="986" ht="35" customHeight="1" spans="1:16">
      <c r="A986" s="7">
        <f t="shared" si="19"/>
        <v>308</v>
      </c>
      <c r="B986" s="7">
        <v>2025</v>
      </c>
      <c r="C986" s="3" t="s">
        <v>16</v>
      </c>
      <c r="D986" s="3" t="s">
        <v>46</v>
      </c>
      <c r="E986" s="3" t="s">
        <v>94</v>
      </c>
      <c r="F986" s="11" t="s">
        <v>679</v>
      </c>
      <c r="G986" s="3" t="s">
        <v>19</v>
      </c>
      <c r="H986" s="7">
        <v>3.75</v>
      </c>
      <c r="I986" s="7">
        <v>50</v>
      </c>
      <c r="J986" s="7">
        <v>67.96</v>
      </c>
      <c r="K986" s="7">
        <f t="shared" si="17"/>
        <v>308</v>
      </c>
      <c r="L986" s="7">
        <v>59</v>
      </c>
      <c r="M986" s="7" t="str">
        <f>IF(COUNTIF(体测成绩!$A$2:$A$530,$F986&amp;"")=0,"",IF(VLOOKUP($F986&amp;"",体测成绩!$A$2:$B$530,2,FALSE)="免测",80,VLOOKUP($F986&amp;"",体测成绩!$A$2:$B$530,2,FALSE)))</f>
        <v>88.7</v>
      </c>
      <c r="N986" s="7" t="str">
        <f>IF(OR(IFERROR(VALUE(M986)&lt;80,FALSE),COUNTIF(缓考名单!$A$2:$A$49,$F986&amp;"")&gt;0,COUNTIF(缓考名单!$B$2:$B$49,#REF!)&gt;0,IFERROR(VLOOKUP($F986&amp;"",学年成绩!$A$2:$B$462,2,FALSE)&lt;&gt;"100%",FALSE)),"是","")</f>
        <v/>
      </c>
      <c r="O986" s="7"/>
      <c r="P986" s="8" t="s">
        <v>680</v>
      </c>
    </row>
    <row r="987" ht="35" customHeight="1" spans="1:16">
      <c r="A987" s="7">
        <f t="shared" si="19"/>
        <v>309</v>
      </c>
      <c r="B987" s="7">
        <v>2025</v>
      </c>
      <c r="C987" s="3" t="s">
        <v>16</v>
      </c>
      <c r="D987" s="3" t="s">
        <v>17</v>
      </c>
      <c r="E987" s="3" t="s">
        <v>35</v>
      </c>
      <c r="F987" s="11" t="s">
        <v>681</v>
      </c>
      <c r="G987" s="3" t="s">
        <v>19</v>
      </c>
      <c r="H987" s="7">
        <v>3.5</v>
      </c>
      <c r="I987" s="7">
        <v>41</v>
      </c>
      <c r="J987" s="7">
        <v>67.96</v>
      </c>
      <c r="K987" s="7">
        <f t="shared" si="17"/>
        <v>309</v>
      </c>
      <c r="L987" s="7">
        <v>43</v>
      </c>
      <c r="M987" s="7" t="str">
        <f>IF(COUNTIF(体测成绩!$A$2:$A$530,$F987&amp;"")=0,"",IF(VLOOKUP($F987&amp;"",体测成绩!$A$2:$B$530,2,FALSE)="免测",80,VLOOKUP($F987&amp;"",体测成绩!$A$2:$B$530,2,FALSE)))</f>
        <v>69.9</v>
      </c>
      <c r="N987" s="7" t="str">
        <f>IF(OR(IFERROR(VALUE(M987)&lt;80,FALSE),COUNTIF(缓考名单!$A$2:$A$49,$F987&amp;"")&gt;0,COUNTIF(缓考名单!$B$2:$B$49,#REF!)&gt;0,IFERROR(VLOOKUP($F987&amp;"",学年成绩!$A$2:$B$462,2,FALSE)&lt;&gt;"100%",FALSE)),"是","")</f>
        <v>是</v>
      </c>
      <c r="O987" s="7"/>
      <c r="P987" s="8" t="s">
        <v>682</v>
      </c>
    </row>
    <row r="988" ht="35" customHeight="1" spans="1:16">
      <c r="A988" s="7">
        <f t="shared" si="19"/>
        <v>310</v>
      </c>
      <c r="B988" s="7">
        <v>2025</v>
      </c>
      <c r="C988" s="3" t="s">
        <v>16</v>
      </c>
      <c r="D988" s="3" t="s">
        <v>46</v>
      </c>
      <c r="E988" s="3" t="s">
        <v>89</v>
      </c>
      <c r="F988" s="11" t="s">
        <v>683</v>
      </c>
      <c r="G988" s="3" t="s">
        <v>19</v>
      </c>
      <c r="H988" s="7">
        <v>3.8</v>
      </c>
      <c r="I988" s="7">
        <v>43</v>
      </c>
      <c r="J988" s="7">
        <v>67.92</v>
      </c>
      <c r="K988" s="7">
        <f t="shared" si="17"/>
        <v>310</v>
      </c>
      <c r="L988" s="7">
        <v>60</v>
      </c>
      <c r="M988" s="7" t="str">
        <f>IF(COUNTIF(体测成绩!$A$2:$A$530,$F988&amp;"")=0,"",IF(VLOOKUP($F988&amp;"",体测成绩!$A$2:$B$530,2,FALSE)="免测",80,VLOOKUP($F988&amp;"",体测成绩!$A$2:$B$530,2,FALSE)))</f>
        <v>63.2</v>
      </c>
      <c r="N988" s="7" t="str">
        <f>IF(OR(IFERROR(VALUE(M988)&lt;80,FALSE),COUNTIF(缓考名单!$A$2:$A$49,$F988&amp;"")&gt;0,COUNTIF(缓考名单!$B$2:$B$49,#REF!)&gt;0,IFERROR(VLOOKUP($F988&amp;"",学年成绩!$A$2:$B$462,2,FALSE)&lt;&gt;"100%",FALSE)),"是","")</f>
        <v>是</v>
      </c>
      <c r="O988" s="7"/>
      <c r="P988" s="8" t="s">
        <v>684</v>
      </c>
    </row>
    <row r="989" ht="35" customHeight="1" spans="1:16">
      <c r="A989" s="7">
        <f t="shared" si="19"/>
        <v>311</v>
      </c>
      <c r="B989" s="7">
        <v>2025</v>
      </c>
      <c r="C989" s="3" t="s">
        <v>16</v>
      </c>
      <c r="D989" s="3" t="s">
        <v>99</v>
      </c>
      <c r="E989" s="3" t="s">
        <v>119</v>
      </c>
      <c r="F989" s="11" t="s">
        <v>685</v>
      </c>
      <c r="G989" s="3" t="s">
        <v>19</v>
      </c>
      <c r="H989" s="7">
        <v>3.67</v>
      </c>
      <c r="I989" s="7">
        <v>42</v>
      </c>
      <c r="J989" s="7">
        <v>67.79</v>
      </c>
      <c r="K989" s="7">
        <f t="shared" si="17"/>
        <v>311</v>
      </c>
      <c r="L989" s="7">
        <v>49</v>
      </c>
      <c r="M989" s="7" t="str">
        <f>IF(COUNTIF(体测成绩!$A$2:$A$530,$F989&amp;"")=0,"",IF(VLOOKUP($F989&amp;"",体测成绩!$A$2:$B$530,2,FALSE)="免测",80,VLOOKUP($F989&amp;"",体测成绩!$A$2:$B$530,2,FALSE)))</f>
        <v>67.2</v>
      </c>
      <c r="N989" s="7" t="str">
        <f>IF(OR(IFERROR(VALUE(M989)&lt;80,FALSE),COUNTIF(缓考名单!$A$2:$A$49,$F989&amp;"")&gt;0,COUNTIF(缓考名单!$B$2:$B$49,#REF!)&gt;0,IFERROR(VLOOKUP($F989&amp;"",学年成绩!$A$2:$B$462,2,FALSE)&lt;&gt;"100%",FALSE)),"是","")</f>
        <v>是</v>
      </c>
      <c r="O989" s="7"/>
      <c r="P989" s="8" t="s">
        <v>686</v>
      </c>
    </row>
    <row r="990" ht="35" customHeight="1" spans="1:16">
      <c r="A990" s="7">
        <f t="shared" si="19"/>
        <v>312</v>
      </c>
      <c r="B990" s="7">
        <v>2025</v>
      </c>
      <c r="C990" s="3" t="s">
        <v>16</v>
      </c>
      <c r="D990" s="3" t="s">
        <v>46</v>
      </c>
      <c r="E990" s="3" t="s">
        <v>94</v>
      </c>
      <c r="F990" s="11" t="s">
        <v>687</v>
      </c>
      <c r="G990" s="3" t="s">
        <v>19</v>
      </c>
      <c r="H990" s="7">
        <v>3.57</v>
      </c>
      <c r="I990" s="7">
        <v>65</v>
      </c>
      <c r="J990" s="7">
        <v>67.75</v>
      </c>
      <c r="K990" s="7">
        <f t="shared" si="17"/>
        <v>312</v>
      </c>
      <c r="L990" s="7">
        <v>61</v>
      </c>
      <c r="M990" s="7" t="str">
        <f>IF(COUNTIF(体测成绩!$A$2:$A$530,$F990&amp;"")=0,"",IF(VLOOKUP($F990&amp;"",体测成绩!$A$2:$B$530,2,FALSE)="免测",80,VLOOKUP($F990&amp;"",体测成绩!$A$2:$B$530,2,FALSE)))</f>
        <v>86.3</v>
      </c>
      <c r="N990" s="7" t="str">
        <f>IF(OR(IFERROR(VALUE(M990)&lt;80,FALSE),COUNTIF(缓考名单!$A$2:$A$49,$F990&amp;"")&gt;0,COUNTIF(缓考名单!$B$2:$B$49,#REF!)&gt;0,IFERROR(VLOOKUP($F990&amp;"",学年成绩!$A$2:$B$462,2,FALSE)&lt;&gt;"100%",FALSE)),"是","")</f>
        <v/>
      </c>
      <c r="O990" s="7"/>
      <c r="P990" s="8" t="s">
        <v>688</v>
      </c>
    </row>
    <row r="991" ht="35" customHeight="1" spans="1:16">
      <c r="A991" s="7">
        <f t="shared" si="19"/>
        <v>313</v>
      </c>
      <c r="B991" s="7">
        <v>2025</v>
      </c>
      <c r="C991" s="3" t="s">
        <v>16</v>
      </c>
      <c r="D991" s="3" t="s">
        <v>62</v>
      </c>
      <c r="E991" s="3" t="s">
        <v>63</v>
      </c>
      <c r="F991" s="11" t="s">
        <v>689</v>
      </c>
      <c r="G991" s="3" t="s">
        <v>19</v>
      </c>
      <c r="H991" s="7">
        <v>3.62</v>
      </c>
      <c r="I991" s="7">
        <v>20</v>
      </c>
      <c r="J991" s="7">
        <v>67.59</v>
      </c>
      <c r="K991" s="7">
        <f t="shared" si="17"/>
        <v>313</v>
      </c>
      <c r="L991" s="7">
        <v>22</v>
      </c>
      <c r="M991" s="7" t="str">
        <f>IF(COUNTIF(体测成绩!$A$2:$A$530,$F991&amp;"")=0,"",IF(VLOOKUP($F991&amp;"",体测成绩!$A$2:$B$530,2,FALSE)="免测",80,VLOOKUP($F991&amp;"",体测成绩!$A$2:$B$530,2,FALSE)))</f>
        <v>55.1</v>
      </c>
      <c r="N991" s="7" t="str">
        <f>IF(OR(IFERROR(VALUE(M991)&lt;80,FALSE),COUNTIF(缓考名单!$A$2:$A$49,$F991&amp;"")&gt;0,COUNTIF(缓考名单!$B$2:$B$49,#REF!)&gt;0,IFERROR(VLOOKUP($F991&amp;"",学年成绩!$A$2:$B$462,2,FALSE)&lt;&gt;"100%",FALSE)),"是","")</f>
        <v>是</v>
      </c>
      <c r="O991" s="7"/>
      <c r="P991" s="8" t="s">
        <v>690</v>
      </c>
    </row>
    <row r="992" ht="35" customHeight="1" spans="1:16">
      <c r="A992" s="7">
        <f t="shared" si="19"/>
        <v>314</v>
      </c>
      <c r="B992" s="7">
        <v>2025</v>
      </c>
      <c r="C992" s="3" t="s">
        <v>16</v>
      </c>
      <c r="D992" s="3" t="s">
        <v>73</v>
      </c>
      <c r="E992" s="3" t="s">
        <v>175</v>
      </c>
      <c r="F992" s="11" t="s">
        <v>691</v>
      </c>
      <c r="G992" s="3" t="s">
        <v>19</v>
      </c>
      <c r="H992" s="7">
        <v>3.7</v>
      </c>
      <c r="I992" s="7">
        <v>48</v>
      </c>
      <c r="J992" s="7">
        <v>67.39</v>
      </c>
      <c r="K992" s="7">
        <f t="shared" si="17"/>
        <v>314</v>
      </c>
      <c r="L992" s="7">
        <v>53</v>
      </c>
      <c r="M992" s="7" t="str">
        <f>IF(COUNTIF(体测成绩!$A$2:$A$530,$F992&amp;"")=0,"",IF(VLOOKUP($F992&amp;"",体测成绩!$A$2:$B$530,2,FALSE)="免测",80,VLOOKUP($F992&amp;"",体测成绩!$A$2:$B$530,2,FALSE)))</f>
        <v>66.4</v>
      </c>
      <c r="N992" s="7" t="str">
        <f>IF(OR(IFERROR(VALUE(M992)&lt;80,FALSE),COUNTIF(缓考名单!$A$2:$A$49,$F992&amp;"")&gt;0,COUNTIF(缓考名单!$B$2:$B$49,#REF!)&gt;0,IFERROR(VLOOKUP($F992&amp;"",学年成绩!$A$2:$B$462,2,FALSE)&lt;&gt;"100%",FALSE)),"是","")</f>
        <v>是</v>
      </c>
      <c r="O992" s="7"/>
      <c r="P992" s="8" t="s">
        <v>692</v>
      </c>
    </row>
    <row r="993" ht="35" customHeight="1" spans="1:16">
      <c r="A993" s="7">
        <f t="shared" si="19"/>
        <v>315</v>
      </c>
      <c r="B993" s="7">
        <v>2025</v>
      </c>
      <c r="C993" s="3" t="s">
        <v>16</v>
      </c>
      <c r="D993" s="3" t="s">
        <v>46</v>
      </c>
      <c r="E993" s="3" t="s">
        <v>89</v>
      </c>
      <c r="F993" s="11" t="s">
        <v>693</v>
      </c>
      <c r="G993" s="3" t="s">
        <v>19</v>
      </c>
      <c r="H993" s="7">
        <v>3.74</v>
      </c>
      <c r="I993" s="7">
        <v>52</v>
      </c>
      <c r="J993" s="7">
        <v>67.26</v>
      </c>
      <c r="K993" s="7">
        <f t="shared" si="17"/>
        <v>315</v>
      </c>
      <c r="L993" s="7">
        <v>62</v>
      </c>
      <c r="M993" s="7" t="str">
        <f>IF(COUNTIF(体测成绩!$A$2:$A$530,$F993&amp;"")=0,"",IF(VLOOKUP($F993&amp;"",体测成绩!$A$2:$B$530,2,FALSE)="免测",80,VLOOKUP($F993&amp;"",体测成绩!$A$2:$B$530,2,FALSE)))</f>
        <v>65.7</v>
      </c>
      <c r="N993" s="7" t="str">
        <f>IF(OR(IFERROR(VALUE(M993)&lt;80,FALSE),COUNTIF(缓考名单!$A$2:$A$49,$F993&amp;"")&gt;0,COUNTIF(缓考名单!$B$2:$B$49,#REF!)&gt;0,IFERROR(VLOOKUP($F993&amp;"",学年成绩!$A$2:$B$462,2,FALSE)&lt;&gt;"100%",FALSE)),"是","")</f>
        <v>是</v>
      </c>
      <c r="O993" s="7"/>
      <c r="P993" s="8" t="s">
        <v>694</v>
      </c>
    </row>
    <row r="994" ht="35" customHeight="1" spans="1:16">
      <c r="A994" s="7">
        <f t="shared" si="19"/>
        <v>316</v>
      </c>
      <c r="B994" s="7">
        <v>2025</v>
      </c>
      <c r="C994" s="3" t="s">
        <v>16</v>
      </c>
      <c r="D994" s="3" t="s">
        <v>40</v>
      </c>
      <c r="E994" s="3" t="s">
        <v>41</v>
      </c>
      <c r="F994" s="11" t="s">
        <v>695</v>
      </c>
      <c r="G994" s="3" t="s">
        <v>19</v>
      </c>
      <c r="H994" s="7">
        <v>3.62</v>
      </c>
      <c r="I994" s="7">
        <v>19</v>
      </c>
      <c r="J994" s="7">
        <v>67.26</v>
      </c>
      <c r="K994" s="7">
        <f t="shared" si="17"/>
        <v>316</v>
      </c>
      <c r="L994" s="7">
        <v>21</v>
      </c>
      <c r="M994" s="7" t="str">
        <f>IF(COUNTIF(体测成绩!$A$2:$A$530,$F994&amp;"")=0,"",IF(VLOOKUP($F994&amp;"",体测成绩!$A$2:$B$530,2,FALSE)="免测",80,VLOOKUP($F994&amp;"",体测成绩!$A$2:$B$530,2,FALSE)))</f>
        <v>60.8</v>
      </c>
      <c r="N994" s="7" t="str">
        <f>IF(OR(IFERROR(VALUE(M994)&lt;80,FALSE),COUNTIF(缓考名单!$A$2:$A$49,$F994&amp;"")&gt;0,COUNTIF(缓考名单!$B$2:$B$49,#REF!)&gt;0,IFERROR(VLOOKUP($F994&amp;"",学年成绩!$A$2:$B$462,2,FALSE)&lt;&gt;"100%",FALSE)),"是","")</f>
        <v>是</v>
      </c>
      <c r="O994" s="7"/>
      <c r="P994" s="8" t="s">
        <v>696</v>
      </c>
    </row>
    <row r="995" ht="35" customHeight="1" spans="1:16">
      <c r="A995" s="7">
        <f t="shared" si="19"/>
        <v>317</v>
      </c>
      <c r="B995" s="7">
        <v>2025</v>
      </c>
      <c r="C995" s="3" t="s">
        <v>16</v>
      </c>
      <c r="D995" s="3" t="s">
        <v>73</v>
      </c>
      <c r="E995" s="3" t="s">
        <v>74</v>
      </c>
      <c r="F995" s="11" t="s">
        <v>697</v>
      </c>
      <c r="G995" s="3" t="s">
        <v>19</v>
      </c>
      <c r="H995" s="7">
        <v>3.44</v>
      </c>
      <c r="I995" s="7">
        <v>59</v>
      </c>
      <c r="J995" s="7">
        <v>67.17</v>
      </c>
      <c r="K995" s="7">
        <f t="shared" si="17"/>
        <v>317</v>
      </c>
      <c r="L995" s="7">
        <v>54</v>
      </c>
      <c r="M995" s="7" t="str">
        <f>IF(COUNTIF(体测成绩!$A$2:$A$530,$F995&amp;"")=0,"",IF(VLOOKUP($F995&amp;"",体测成绩!$A$2:$B$530,2,FALSE)="免测",80,VLOOKUP($F995&amp;"",体测成绩!$A$2:$B$530,2,FALSE)))</f>
        <v>64.7</v>
      </c>
      <c r="N995" s="7" t="str">
        <f>IF(OR(IFERROR(VALUE(M995)&lt;80,FALSE),COUNTIF(缓考名单!$A$2:$A$49,$F995&amp;"")&gt;0,COUNTIF(缓考名单!$B$2:$B$49,#REF!)&gt;0,IFERROR(VLOOKUP($F995&amp;"",学年成绩!$A$2:$B$462,2,FALSE)&lt;&gt;"100%",FALSE)),"是","")</f>
        <v>是</v>
      </c>
      <c r="O995" s="7"/>
      <c r="P995" s="8" t="s">
        <v>698</v>
      </c>
    </row>
    <row r="996" ht="35" customHeight="1" spans="1:16">
      <c r="A996" s="7">
        <f t="shared" si="19"/>
        <v>318</v>
      </c>
      <c r="B996" s="7">
        <v>2025</v>
      </c>
      <c r="C996" s="3" t="s">
        <v>16</v>
      </c>
      <c r="D996" s="3" t="s">
        <v>46</v>
      </c>
      <c r="E996" s="3" t="s">
        <v>89</v>
      </c>
      <c r="F996" s="11" t="s">
        <v>699</v>
      </c>
      <c r="G996" s="3" t="s">
        <v>19</v>
      </c>
      <c r="H996" s="7">
        <v>3.71</v>
      </c>
      <c r="I996" s="7">
        <v>54</v>
      </c>
      <c r="J996" s="7">
        <v>67.08</v>
      </c>
      <c r="K996" s="7">
        <f t="shared" si="17"/>
        <v>318</v>
      </c>
      <c r="L996" s="7">
        <v>63</v>
      </c>
      <c r="M996" s="7">
        <v>72.8</v>
      </c>
      <c r="N996" s="7" t="str">
        <f>IF(OR(IFERROR(VALUE(M996)&lt;80,FALSE),COUNTIF(缓考名单!$A$2:$A$49,$F996&amp;"")&gt;0,COUNTIF(缓考名单!$B$2:$B$49,#REF!)&gt;0,IFERROR(VLOOKUP($F996&amp;"",学年成绩!$A$2:$B$462,2,FALSE)&lt;&gt;"100%",FALSE)),"是","")</f>
        <v>是</v>
      </c>
      <c r="O996" s="7"/>
      <c r="P996" s="8" t="s">
        <v>700</v>
      </c>
    </row>
    <row r="997" ht="35" customHeight="1" spans="1:16">
      <c r="A997" s="7">
        <f t="shared" si="19"/>
        <v>319</v>
      </c>
      <c r="B997" s="7">
        <v>2025</v>
      </c>
      <c r="C997" s="3" t="s">
        <v>16</v>
      </c>
      <c r="D997" s="3" t="s">
        <v>26</v>
      </c>
      <c r="E997" s="3" t="s">
        <v>54</v>
      </c>
      <c r="F997" s="11" t="s">
        <v>701</v>
      </c>
      <c r="G997" s="3" t="s">
        <v>19</v>
      </c>
      <c r="H997" s="7">
        <v>3.7</v>
      </c>
      <c r="I997" s="7">
        <v>46</v>
      </c>
      <c r="J997" s="7">
        <v>66.94</v>
      </c>
      <c r="K997" s="7">
        <f t="shared" si="17"/>
        <v>319</v>
      </c>
      <c r="L997" s="7">
        <v>52</v>
      </c>
      <c r="M997" s="7" t="str">
        <f>IF(COUNTIF(体测成绩!$A$2:$A$530,$F997&amp;"")=0,"",IF(VLOOKUP($F997&amp;"",体测成绩!$A$2:$B$530,2,FALSE)="免测",80,VLOOKUP($F997&amp;"",体测成绩!$A$2:$B$530,2,FALSE)))</f>
        <v>76.7</v>
      </c>
      <c r="N997" s="7" t="str">
        <f>IF(OR(IFERROR(VALUE(M997)&lt;80,FALSE),COUNTIF(缓考名单!$A$2:$A$49,$F997&amp;"")&gt;0,COUNTIF(缓考名单!$B$2:$B$49,#REF!)&gt;0,IFERROR(VLOOKUP($F997&amp;"",学年成绩!$A$2:$B$462,2,FALSE)&lt;&gt;"100%",FALSE)),"是","")</f>
        <v>是</v>
      </c>
      <c r="O997" s="7"/>
      <c r="P997" s="8" t="s">
        <v>702</v>
      </c>
    </row>
    <row r="998" ht="35" customHeight="1" spans="1:16">
      <c r="A998" s="7">
        <f t="shared" si="19"/>
        <v>320</v>
      </c>
      <c r="B998" s="7">
        <v>2025</v>
      </c>
      <c r="C998" s="3" t="s">
        <v>16</v>
      </c>
      <c r="D998" s="3" t="s">
        <v>46</v>
      </c>
      <c r="E998" s="3" t="s">
        <v>94</v>
      </c>
      <c r="F998" s="11" t="s">
        <v>703</v>
      </c>
      <c r="G998" s="3" t="s">
        <v>19</v>
      </c>
      <c r="H998" s="7">
        <v>3.61</v>
      </c>
      <c r="I998" s="7">
        <v>63</v>
      </c>
      <c r="J998" s="7">
        <v>66.92</v>
      </c>
      <c r="K998" s="7">
        <f t="shared" si="17"/>
        <v>320</v>
      </c>
      <c r="L998" s="7">
        <v>64</v>
      </c>
      <c r="M998" s="7" t="str">
        <f>IF(COUNTIF(体测成绩!$A$2:$A$530,$F998&amp;"")=0,"",IF(VLOOKUP($F998&amp;"",体测成绩!$A$2:$B$530,2,FALSE)="免测",80,VLOOKUP($F998&amp;"",体测成绩!$A$2:$B$530,2,FALSE)))</f>
        <v>73.8</v>
      </c>
      <c r="N998" s="7" t="str">
        <f>IF(OR(IFERROR(VALUE(M998)&lt;80,FALSE),COUNTIF(缓考名单!$A$2:$A$49,$F998&amp;"")&gt;0,COUNTIF(缓考名单!$B$2:$B$49,#REF!)&gt;0,IFERROR(VLOOKUP($F998&amp;"",学年成绩!$A$2:$B$462,2,FALSE)&lt;&gt;"100%",FALSE)),"是","")</f>
        <v>是</v>
      </c>
      <c r="O998" s="7"/>
      <c r="P998" s="8" t="s">
        <v>704</v>
      </c>
    </row>
    <row r="999" ht="35" customHeight="1" spans="1:16">
      <c r="A999" s="7">
        <f t="shared" si="19"/>
        <v>321</v>
      </c>
      <c r="B999" s="7">
        <v>2025</v>
      </c>
      <c r="C999" s="3" t="s">
        <v>16</v>
      </c>
      <c r="D999" s="3" t="s">
        <v>26</v>
      </c>
      <c r="E999" s="3" t="s">
        <v>54</v>
      </c>
      <c r="F999" s="11" t="s">
        <v>705</v>
      </c>
      <c r="G999" s="3" t="s">
        <v>19</v>
      </c>
      <c r="H999" s="7">
        <v>3.72</v>
      </c>
      <c r="I999" s="7">
        <v>45</v>
      </c>
      <c r="J999" s="7">
        <v>66.91</v>
      </c>
      <c r="K999" s="7">
        <f t="shared" si="17"/>
        <v>321</v>
      </c>
      <c r="L999" s="7">
        <v>53</v>
      </c>
      <c r="M999" s="7" t="str">
        <f>IF(COUNTIF(体测成绩!$A$2:$A$530,$F999&amp;"")=0,"",IF(VLOOKUP($F999&amp;"",体测成绩!$A$2:$B$530,2,FALSE)="免测",80,VLOOKUP($F999&amp;"",体测成绩!$A$2:$B$530,2,FALSE)))</f>
        <v>70.1</v>
      </c>
      <c r="N999" s="7" t="str">
        <f>IF(OR(IFERROR(VALUE(M999)&lt;80,FALSE),COUNTIF(缓考名单!$A$2:$A$49,$F999&amp;"")&gt;0,COUNTIF(缓考名单!$B$2:$B$49,#REF!)&gt;0,IFERROR(VLOOKUP($F999&amp;"",学年成绩!$A$2:$B$462,2,FALSE)&lt;&gt;"100%",FALSE)),"是","")</f>
        <v>是</v>
      </c>
      <c r="O999" s="7"/>
      <c r="P999" s="8" t="s">
        <v>706</v>
      </c>
    </row>
    <row r="1000" ht="35" customHeight="1" spans="1:16">
      <c r="A1000" s="7">
        <f t="shared" si="19"/>
        <v>322</v>
      </c>
      <c r="B1000" s="7">
        <v>2025</v>
      </c>
      <c r="C1000" s="3" t="s">
        <v>16</v>
      </c>
      <c r="D1000" s="3" t="s">
        <v>99</v>
      </c>
      <c r="E1000" s="3" t="s">
        <v>100</v>
      </c>
      <c r="F1000" s="11" t="s">
        <v>707</v>
      </c>
      <c r="G1000" s="3" t="s">
        <v>19</v>
      </c>
      <c r="H1000" s="7">
        <v>3.66</v>
      </c>
      <c r="I1000" s="7">
        <v>43</v>
      </c>
      <c r="J1000" s="7">
        <v>66.91</v>
      </c>
      <c r="K1000" s="7">
        <f t="shared" si="17"/>
        <v>322</v>
      </c>
      <c r="L1000" s="7">
        <v>50</v>
      </c>
      <c r="M1000" s="7" t="str">
        <f>IF(COUNTIF(体测成绩!$A$2:$A$530,$F1000&amp;"")=0,"",IF(VLOOKUP($F1000&amp;"",体测成绩!$A$2:$B$530,2,FALSE)="免测",80,VLOOKUP($F1000&amp;"",体测成绩!$A$2:$B$530,2,FALSE)))</f>
        <v>67.4</v>
      </c>
      <c r="N1000" s="7" t="str">
        <f>IF(OR(IFERROR(VALUE(M1000)&lt;80,FALSE),COUNTIF(缓考名单!$A$2:$A$49,$F1000&amp;"")&gt;0,COUNTIF(缓考名单!$B$2:$B$49,#REF!)&gt;0,IFERROR(VLOOKUP($F1000&amp;"",学年成绩!$A$2:$B$462,2,FALSE)&lt;&gt;"100%",FALSE)),"是","")</f>
        <v>是</v>
      </c>
      <c r="O1000" s="7"/>
      <c r="P1000" s="8" t="s">
        <v>708</v>
      </c>
    </row>
    <row r="1001" ht="35" customHeight="1" spans="1:16">
      <c r="A1001" s="7">
        <f t="shared" si="19"/>
        <v>323</v>
      </c>
      <c r="B1001" s="7">
        <v>2025</v>
      </c>
      <c r="C1001" s="3" t="s">
        <v>16</v>
      </c>
      <c r="D1001" s="3" t="s">
        <v>26</v>
      </c>
      <c r="E1001" s="3" t="s">
        <v>105</v>
      </c>
      <c r="F1001" s="11" t="s">
        <v>709</v>
      </c>
      <c r="G1001" s="3" t="s">
        <v>20</v>
      </c>
      <c r="H1001" s="7">
        <v>3.69</v>
      </c>
      <c r="I1001" s="7">
        <v>47</v>
      </c>
      <c r="J1001" s="7">
        <v>66.83</v>
      </c>
      <c r="K1001" s="7">
        <f t="shared" si="17"/>
        <v>323</v>
      </c>
      <c r="L1001" s="7">
        <v>54</v>
      </c>
      <c r="M1001" s="7" t="str">
        <f>IF(COUNTIF(体测成绩!$A$2:$A$530,$F1001&amp;"")=0,"",IF(VLOOKUP($F1001&amp;"",体测成绩!$A$2:$B$530,2,FALSE)="免测",80,VLOOKUP($F1001&amp;"",体测成绩!$A$2:$B$530,2,FALSE)))</f>
        <v>79.8</v>
      </c>
      <c r="N1001" s="7" t="str">
        <f>IF(OR(IFERROR(VALUE(M1001)&lt;80,FALSE),COUNTIF(缓考名单!$A$2:$A$49,$F1001&amp;"")&gt;0,COUNTIF(缓考名单!$B$2:$B$49,#REF!)&gt;0,IFERROR(VLOOKUP($F1001&amp;"",学年成绩!$A$2:$B$462,2,FALSE)&lt;&gt;"100%",FALSE)),"是","")</f>
        <v>是</v>
      </c>
      <c r="O1001" s="7"/>
      <c r="P1001" s="8" t="s">
        <v>710</v>
      </c>
    </row>
    <row r="1002" ht="35" customHeight="1" spans="1:16">
      <c r="A1002" s="7">
        <f t="shared" si="19"/>
        <v>324</v>
      </c>
      <c r="B1002" s="7">
        <v>2025</v>
      </c>
      <c r="C1002" s="3" t="s">
        <v>16</v>
      </c>
      <c r="D1002" s="3" t="s">
        <v>31</v>
      </c>
      <c r="E1002" s="3" t="s">
        <v>32</v>
      </c>
      <c r="F1002" s="11" t="s">
        <v>711</v>
      </c>
      <c r="G1002" s="3" t="s">
        <v>19</v>
      </c>
      <c r="H1002" s="7">
        <v>3.7</v>
      </c>
      <c r="I1002" s="7">
        <v>16</v>
      </c>
      <c r="J1002" s="7">
        <v>66.77</v>
      </c>
      <c r="K1002" s="7">
        <f t="shared" si="17"/>
        <v>324</v>
      </c>
      <c r="L1002" s="7">
        <v>17</v>
      </c>
      <c r="M1002" s="7" t="str">
        <f>IF(COUNTIF(体测成绩!$A$2:$A$530,$F1002&amp;"")=0,"",IF(VLOOKUP($F1002&amp;"",体测成绩!$A$2:$B$530,2,FALSE)="免测",80,VLOOKUP($F1002&amp;"",体测成绩!$A$2:$B$530,2,FALSE)))</f>
        <v>53.6</v>
      </c>
      <c r="N1002" s="7" t="str">
        <f>IF(OR(IFERROR(VALUE(M1002)&lt;80,FALSE),COUNTIF(缓考名单!$A$2:$A$49,$F1002&amp;"")&gt;0,COUNTIF(缓考名单!$B$2:$B$49,#REF!)&gt;0,IFERROR(VLOOKUP($F1002&amp;"",学年成绩!$A$2:$B$462,2,FALSE)&lt;&gt;"100%",FALSE)),"是","")</f>
        <v>是</v>
      </c>
      <c r="O1002" s="7"/>
      <c r="P1002" s="8" t="s">
        <v>712</v>
      </c>
    </row>
    <row r="1003" ht="35" customHeight="1" spans="1:16">
      <c r="A1003" s="7">
        <f t="shared" si="19"/>
        <v>325</v>
      </c>
      <c r="B1003" s="7">
        <v>2025</v>
      </c>
      <c r="C1003" s="3" t="s">
        <v>16</v>
      </c>
      <c r="D1003" s="3" t="s">
        <v>46</v>
      </c>
      <c r="E1003" s="3" t="s">
        <v>89</v>
      </c>
      <c r="F1003" s="11" t="s">
        <v>713</v>
      </c>
      <c r="G1003" s="3" t="s">
        <v>19</v>
      </c>
      <c r="H1003" s="7">
        <v>3.64</v>
      </c>
      <c r="I1003" s="7">
        <v>60</v>
      </c>
      <c r="J1003" s="7">
        <v>66.76</v>
      </c>
      <c r="K1003" s="7">
        <f t="shared" si="17"/>
        <v>325</v>
      </c>
      <c r="L1003" s="7">
        <v>65</v>
      </c>
      <c r="M1003" s="7" t="str">
        <f>IF(COUNTIF(体测成绩!$A$2:$A$530,$F1003&amp;"")=0,"",IF(VLOOKUP($F1003&amp;"",体测成绩!$A$2:$B$530,2,FALSE)="免测",80,VLOOKUP($F1003&amp;"",体测成绩!$A$2:$B$530,2,FALSE)))</f>
        <v>93.0</v>
      </c>
      <c r="N1003" s="7" t="str">
        <f>IF(OR(IFERROR(VALUE(M1003)&lt;80,FALSE),COUNTIF(缓考名单!$A$2:$A$49,$F1003&amp;"")&gt;0,COUNTIF(缓考名单!$B$2:$B$49,#REF!)&gt;0,IFERROR(VLOOKUP($F1003&amp;"",学年成绩!$A$2:$B$462,2,FALSE)&lt;&gt;"100%",FALSE)),"是","")</f>
        <v/>
      </c>
      <c r="O1003" s="7"/>
      <c r="P1003" s="8" t="s">
        <v>714</v>
      </c>
    </row>
    <row r="1004" ht="35" customHeight="1" spans="1:16">
      <c r="A1004" s="7">
        <f t="shared" si="19"/>
        <v>326</v>
      </c>
      <c r="B1004" s="7">
        <v>2025</v>
      </c>
      <c r="C1004" s="3" t="s">
        <v>16</v>
      </c>
      <c r="D1004" s="3" t="s">
        <v>99</v>
      </c>
      <c r="E1004" s="3" t="s">
        <v>119</v>
      </c>
      <c r="F1004" s="11" t="s">
        <v>715</v>
      </c>
      <c r="G1004" s="3" t="s">
        <v>19</v>
      </c>
      <c r="H1004" s="7">
        <v>3.46</v>
      </c>
      <c r="I1004" s="7">
        <v>50</v>
      </c>
      <c r="J1004" s="7">
        <v>66.73</v>
      </c>
      <c r="K1004" s="7">
        <f t="shared" si="17"/>
        <v>326</v>
      </c>
      <c r="L1004" s="7">
        <v>51</v>
      </c>
      <c r="M1004" s="7" t="str">
        <f>IF(COUNTIF(体测成绩!$A$2:$A$530,$F1004&amp;"")=0,"",IF(VLOOKUP($F1004&amp;"",体测成绩!$A$2:$B$530,2,FALSE)="免测",80,VLOOKUP($F1004&amp;"",体测成绩!$A$2:$B$530,2,FALSE)))</f>
        <v>82.2</v>
      </c>
      <c r="N1004" s="7" t="str">
        <f>IF(OR(IFERROR(VALUE(M1004)&lt;80,FALSE),COUNTIF(缓考名单!$A$2:$A$49,$F1004&amp;"")&gt;0,COUNTIF(缓考名单!$B$2:$B$49,#REF!)&gt;0,IFERROR(VLOOKUP($F1004&amp;"",学年成绩!$A$2:$B$462,2,FALSE)&lt;&gt;"100%",FALSE)),"是","")</f>
        <v/>
      </c>
      <c r="O1004" s="7"/>
      <c r="P1004" s="8" t="s">
        <v>716</v>
      </c>
    </row>
    <row r="1005" ht="35" customHeight="1" spans="1:16">
      <c r="A1005" s="7">
        <v>327</v>
      </c>
      <c r="B1005" s="7">
        <v>2025</v>
      </c>
      <c r="C1005" s="3" t="s">
        <v>16</v>
      </c>
      <c r="D1005" s="3" t="s">
        <v>17</v>
      </c>
      <c r="E1005" s="3" t="s">
        <v>57</v>
      </c>
      <c r="F1005" s="11" t="s">
        <v>717</v>
      </c>
      <c r="G1005" s="3" t="s">
        <v>19</v>
      </c>
      <c r="H1005" s="7">
        <v>3.54</v>
      </c>
      <c r="I1005" s="7">
        <v>40</v>
      </c>
      <c r="J1005" s="7">
        <v>66.69</v>
      </c>
      <c r="K1005" s="7">
        <f t="shared" si="17"/>
        <v>327</v>
      </c>
      <c r="L1005" s="7">
        <v>44</v>
      </c>
      <c r="M1005" s="7" t="str">
        <f>IF(COUNTIF(体测成绩!$A$2:$A$530,$F1005&amp;"")=0,"",IF(VLOOKUP($F1005&amp;"",体测成绩!$A$2:$B$530,2,FALSE)="免测",80,VLOOKUP($F1005&amp;"",体测成绩!$A$2:$B$530,2,FALSE)))</f>
        <v>89.0</v>
      </c>
      <c r="N1005" s="7" t="str">
        <f>IF(OR(IFERROR(VALUE(M1005)&lt;80,FALSE),COUNTIF(缓考名单!$A$2:$A$49,$F1005&amp;"")&gt;0,COUNTIF(缓考名单!$B$2:$B$49,#REF!)&gt;0,IFERROR(VLOOKUP($F1005&amp;"",学年成绩!$A$2:$B$462,2,FALSE)&lt;&gt;"100%",FALSE)),"是","")</f>
        <v>是</v>
      </c>
      <c r="O1005" s="7"/>
      <c r="P1005" s="8" t="s">
        <v>718</v>
      </c>
    </row>
    <row r="1006" ht="35" customHeight="1" spans="1:16">
      <c r="A1006" s="7">
        <f t="shared" ref="A1006:A1012" si="20">ROW(A328)</f>
        <v>328</v>
      </c>
      <c r="B1006" s="7">
        <v>2025</v>
      </c>
      <c r="C1006" s="3" t="s">
        <v>16</v>
      </c>
      <c r="D1006" s="3" t="s">
        <v>46</v>
      </c>
      <c r="E1006" s="3" t="s">
        <v>94</v>
      </c>
      <c r="F1006" s="11" t="s">
        <v>719</v>
      </c>
      <c r="G1006" s="3" t="s">
        <v>19</v>
      </c>
      <c r="H1006" s="7">
        <v>3.37</v>
      </c>
      <c r="I1006" s="7">
        <v>74</v>
      </c>
      <c r="J1006" s="7">
        <v>66.67</v>
      </c>
      <c r="K1006" s="7">
        <f t="shared" si="17"/>
        <v>328</v>
      </c>
      <c r="L1006" s="7">
        <v>66</v>
      </c>
      <c r="M1006" s="7">
        <v>60.3</v>
      </c>
      <c r="N1006" s="7" t="str">
        <f>IF(OR(IFERROR(VALUE(M1006)&lt;80,FALSE),COUNTIF(缓考名单!$A$2:$A$49,$F1006&amp;"")&gt;0,COUNTIF(缓考名单!$B$2:$B$49,#REF!)&gt;0,IFERROR(VLOOKUP($F1006&amp;"",学年成绩!$A$2:$B$462,2,FALSE)&lt;&gt;"100%",FALSE)),"是","")</f>
        <v>是</v>
      </c>
      <c r="O1006" s="7"/>
      <c r="P1006" s="8" t="s">
        <v>720</v>
      </c>
    </row>
    <row r="1007" ht="35" customHeight="1" spans="1:16">
      <c r="A1007" s="7">
        <f t="shared" si="20"/>
        <v>329</v>
      </c>
      <c r="B1007" s="7">
        <v>2025</v>
      </c>
      <c r="C1007" s="3" t="s">
        <v>16</v>
      </c>
      <c r="D1007" s="3" t="s">
        <v>31</v>
      </c>
      <c r="E1007" s="3" t="s">
        <v>32</v>
      </c>
      <c r="F1007" s="11" t="s">
        <v>721</v>
      </c>
      <c r="G1007" s="3" t="s">
        <v>19</v>
      </c>
      <c r="H1007" s="7">
        <v>3.66</v>
      </c>
      <c r="I1007" s="7">
        <v>17</v>
      </c>
      <c r="J1007" s="7">
        <v>66.62</v>
      </c>
      <c r="K1007" s="7">
        <f t="shared" si="17"/>
        <v>329</v>
      </c>
      <c r="L1007" s="7">
        <v>18</v>
      </c>
      <c r="M1007" s="7" t="str">
        <f>IF(COUNTIF(体测成绩!$A$2:$A$530,$F1007&amp;"")=0,"",IF(VLOOKUP($F1007&amp;"",体测成绩!$A$2:$B$530,2,FALSE)="免测",80,VLOOKUP($F1007&amp;"",体测成绩!$A$2:$B$530,2,FALSE)))</f>
        <v>66.6</v>
      </c>
      <c r="N1007" s="7" t="str">
        <f>IF(OR(IFERROR(VALUE(M1007)&lt;80,FALSE),COUNTIF(缓考名单!$A$2:$A$49,$F1007&amp;"")&gt;0,COUNTIF(缓考名单!$B$2:$B$49,#REF!)&gt;0,IFERROR(VLOOKUP($F1007&amp;"",学年成绩!$A$2:$B$462,2,FALSE)&lt;&gt;"100%",FALSE)),"是","")</f>
        <v>是</v>
      </c>
      <c r="O1007" s="7"/>
      <c r="P1007" s="8" t="s">
        <v>722</v>
      </c>
    </row>
    <row r="1008" ht="35" customHeight="1" spans="1:16">
      <c r="A1008" s="7">
        <f t="shared" si="20"/>
        <v>330</v>
      </c>
      <c r="B1008" s="7">
        <v>2025</v>
      </c>
      <c r="C1008" s="3" t="s">
        <v>16</v>
      </c>
      <c r="D1008" s="3" t="s">
        <v>73</v>
      </c>
      <c r="E1008" s="3" t="s">
        <v>108</v>
      </c>
      <c r="F1008" s="11" t="s">
        <v>723</v>
      </c>
      <c r="G1008" s="3" t="s">
        <v>19</v>
      </c>
      <c r="H1008" s="7">
        <v>3.62</v>
      </c>
      <c r="I1008" s="7">
        <v>51</v>
      </c>
      <c r="J1008" s="7">
        <v>66.56</v>
      </c>
      <c r="K1008" s="7">
        <f t="shared" si="17"/>
        <v>330</v>
      </c>
      <c r="L1008" s="7">
        <v>55</v>
      </c>
      <c r="M1008" s="7" t="str">
        <f>IF(COUNTIF(体测成绩!$A$2:$A$530,$F1008&amp;"")=0,"",IF(VLOOKUP($F1008&amp;"",体测成绩!$A$2:$B$530,2,FALSE)="免测",80,VLOOKUP($F1008&amp;"",体测成绩!$A$2:$B$530,2,FALSE)))</f>
        <v>75.6</v>
      </c>
      <c r="N1008" s="7" t="str">
        <f>IF(OR(IFERROR(VALUE(M1008)&lt;80,FALSE),COUNTIF(缓考名单!$A$2:$A$49,$F1008&amp;"")&gt;0,COUNTIF(缓考名单!$B$2:$B$49,#REF!)&gt;0,IFERROR(VLOOKUP($F1008&amp;"",学年成绩!$A$2:$B$462,2,FALSE)&lt;&gt;"100%",FALSE)),"是","")</f>
        <v>是</v>
      </c>
      <c r="O1008" s="7"/>
      <c r="P1008" s="8" t="s">
        <v>724</v>
      </c>
    </row>
    <row r="1009" ht="35" customHeight="1" spans="1:16">
      <c r="A1009" s="7">
        <f t="shared" si="20"/>
        <v>331</v>
      </c>
      <c r="B1009" s="7">
        <v>2025</v>
      </c>
      <c r="C1009" s="3" t="s">
        <v>16</v>
      </c>
      <c r="D1009" s="3" t="s">
        <v>26</v>
      </c>
      <c r="E1009" s="3" t="s">
        <v>27</v>
      </c>
      <c r="F1009" s="11" t="s">
        <v>725</v>
      </c>
      <c r="G1009" s="3" t="s">
        <v>19</v>
      </c>
      <c r="H1009" s="7">
        <v>3.69</v>
      </c>
      <c r="I1009" s="7">
        <v>48</v>
      </c>
      <c r="J1009" s="7">
        <v>66.53</v>
      </c>
      <c r="K1009" s="7">
        <f t="shared" si="17"/>
        <v>331</v>
      </c>
      <c r="L1009" s="7">
        <v>55</v>
      </c>
      <c r="M1009" s="7" t="str">
        <f>IF(COUNTIF(体测成绩!$A$2:$A$530,$F1009&amp;"")=0,"",IF(VLOOKUP($F1009&amp;"",体测成绩!$A$2:$B$530,2,FALSE)="免测",80,VLOOKUP($F1009&amp;"",体测成绩!$A$2:$B$530,2,FALSE)))</f>
        <v>71.6</v>
      </c>
      <c r="N1009" s="7" t="str">
        <f>IF(OR(IFERROR(VALUE(M1009)&lt;80,FALSE),COUNTIF(缓考名单!$A$2:$A$49,$F1009&amp;"")&gt;0,COUNTIF(缓考名单!$B$2:$B$49,#REF!)&gt;0,IFERROR(VLOOKUP($F1009&amp;"",学年成绩!$A$2:$B$462,2,FALSE)&lt;&gt;"100%",FALSE)),"是","")</f>
        <v>是</v>
      </c>
      <c r="O1009" s="7"/>
      <c r="P1009" s="8" t="s">
        <v>726</v>
      </c>
    </row>
    <row r="1010" ht="35" customHeight="1" spans="1:16">
      <c r="A1010" s="7">
        <f t="shared" si="20"/>
        <v>332</v>
      </c>
      <c r="B1010" s="7">
        <v>2025</v>
      </c>
      <c r="C1010" s="3" t="s">
        <v>16</v>
      </c>
      <c r="D1010" s="3" t="s">
        <v>99</v>
      </c>
      <c r="E1010" s="3" t="s">
        <v>100</v>
      </c>
      <c r="F1010" s="11" t="s">
        <v>727</v>
      </c>
      <c r="G1010" s="3" t="s">
        <v>19</v>
      </c>
      <c r="H1010" s="7">
        <v>3.6</v>
      </c>
      <c r="I1010" s="7">
        <v>46</v>
      </c>
      <c r="J1010" s="7">
        <v>66.52</v>
      </c>
      <c r="K1010" s="7">
        <f t="shared" si="17"/>
        <v>332</v>
      </c>
      <c r="L1010" s="7">
        <v>52</v>
      </c>
      <c r="M1010" s="7" t="str">
        <f>IF(COUNTIF(体测成绩!$A$2:$A$530,$F1010&amp;"")=0,"",IF(VLOOKUP($F1010&amp;"",体测成绩!$A$2:$B$530,2,FALSE)="免测",80,VLOOKUP($F1010&amp;"",体测成绩!$A$2:$B$530,2,FALSE)))</f>
        <v>80.7</v>
      </c>
      <c r="N1010" s="7" t="str">
        <f>IF(OR(IFERROR(VALUE(M1010)&lt;80,FALSE),COUNTIF(缓考名单!$A$2:$A$49,$F1010&amp;"")&gt;0,COUNTIF(缓考名单!$B$2:$B$49,#REF!)&gt;0,IFERROR(VLOOKUP($F1010&amp;"",学年成绩!$A$2:$B$462,2,FALSE)&lt;&gt;"100%",FALSE)),"是","")</f>
        <v/>
      </c>
      <c r="O1010" s="7"/>
      <c r="P1010" s="8" t="s">
        <v>728</v>
      </c>
    </row>
    <row r="1011" ht="35" customHeight="1" spans="1:16">
      <c r="A1011" s="7">
        <f t="shared" si="20"/>
        <v>333</v>
      </c>
      <c r="B1011" s="7">
        <v>2025</v>
      </c>
      <c r="C1011" s="3" t="s">
        <v>16</v>
      </c>
      <c r="D1011" s="3" t="s">
        <v>31</v>
      </c>
      <c r="E1011" s="3" t="s">
        <v>32</v>
      </c>
      <c r="F1011" s="11" t="s">
        <v>729</v>
      </c>
      <c r="G1011" s="3" t="s">
        <v>20</v>
      </c>
      <c r="H1011" s="7">
        <v>3.64</v>
      </c>
      <c r="I1011" s="7">
        <v>18</v>
      </c>
      <c r="J1011" s="7">
        <v>66.45</v>
      </c>
      <c r="K1011" s="7">
        <f t="shared" si="17"/>
        <v>333</v>
      </c>
      <c r="L1011" s="7">
        <v>19</v>
      </c>
      <c r="M1011" s="7" t="str">
        <f>IF(COUNTIF(体测成绩!$A$2:$A$530,$F1011&amp;"")=0,"",IF(VLOOKUP($F1011&amp;"",体测成绩!$A$2:$B$530,2,FALSE)="免测",80,VLOOKUP($F1011&amp;"",体测成绩!$A$2:$B$530,2,FALSE)))</f>
        <v>69.4</v>
      </c>
      <c r="N1011" s="7" t="str">
        <f>IF(OR(IFERROR(VALUE(M1011)&lt;80,FALSE),COUNTIF(缓考名单!$A$2:$A$49,$F1011&amp;"")&gt;0,COUNTIF(缓考名单!$B$2:$B$49,#REF!)&gt;0,IFERROR(VLOOKUP($F1011&amp;"",学年成绩!$A$2:$B$462,2,FALSE)&lt;&gt;"100%",FALSE)),"是","")</f>
        <v>是</v>
      </c>
      <c r="O1011" s="7"/>
      <c r="P1011" s="8" t="s">
        <v>730</v>
      </c>
    </row>
    <row r="1012" ht="35" customHeight="1" spans="1:16">
      <c r="A1012" s="7">
        <f t="shared" si="20"/>
        <v>334</v>
      </c>
      <c r="B1012" s="7">
        <v>2025</v>
      </c>
      <c r="C1012" s="3" t="s">
        <v>16</v>
      </c>
      <c r="D1012" s="3" t="s">
        <v>46</v>
      </c>
      <c r="E1012" s="3" t="s">
        <v>89</v>
      </c>
      <c r="F1012" s="11" t="s">
        <v>731</v>
      </c>
      <c r="G1012" s="3" t="s">
        <v>19</v>
      </c>
      <c r="H1012" s="7">
        <v>3.68</v>
      </c>
      <c r="I1012" s="7">
        <v>55</v>
      </c>
      <c r="J1012" s="7">
        <v>66.41</v>
      </c>
      <c r="K1012" s="7">
        <f t="shared" si="17"/>
        <v>334</v>
      </c>
      <c r="L1012" s="7">
        <v>67</v>
      </c>
      <c r="M1012" s="7" t="str">
        <f>IF(COUNTIF(体测成绩!$A$2:$A$530,$F1012&amp;"")=0,"",IF(VLOOKUP($F1012&amp;"",体测成绩!$A$2:$B$530,2,FALSE)="免测",80,VLOOKUP($F1012&amp;"",体测成绩!$A$2:$B$530,2,FALSE)))</f>
        <v>60.4</v>
      </c>
      <c r="N1012" s="7" t="str">
        <f>IF(OR(IFERROR(VALUE(M1012)&lt;80,FALSE),COUNTIF(缓考名单!$A$2:$A$49,$F1012&amp;"")&gt;0,COUNTIF(缓考名单!$B$2:$B$49,#REF!)&gt;0,IFERROR(VLOOKUP($F1012&amp;"",学年成绩!$A$2:$B$462,2,FALSE)&lt;&gt;"100%",FALSE)),"是","")</f>
        <v>是</v>
      </c>
      <c r="O1012" s="7"/>
      <c r="P1012" s="8" t="s">
        <v>732</v>
      </c>
    </row>
    <row r="1013" ht="35" customHeight="1" spans="1:16">
      <c r="A1013" s="7">
        <v>335</v>
      </c>
      <c r="B1013" s="7">
        <v>2025</v>
      </c>
      <c r="C1013" s="3" t="s">
        <v>16</v>
      </c>
      <c r="D1013" s="3" t="s">
        <v>73</v>
      </c>
      <c r="E1013" s="3" t="s">
        <v>108</v>
      </c>
      <c r="F1013" s="11" t="s">
        <v>733</v>
      </c>
      <c r="G1013" s="3" t="s">
        <v>20</v>
      </c>
      <c r="H1013" s="7">
        <v>4.29</v>
      </c>
      <c r="I1013" s="7">
        <v>5</v>
      </c>
      <c r="J1013" s="7">
        <v>66.39</v>
      </c>
      <c r="K1013" s="7">
        <f t="shared" si="17"/>
        <v>335</v>
      </c>
      <c r="L1013" s="7">
        <v>7</v>
      </c>
      <c r="M1013" s="7" t="str">
        <f>IF(COUNTIF(体测成绩!$A$2:$A$530,$F1013&amp;"")=0,"",IF(VLOOKUP($F1013&amp;"",体测成绩!$A$2:$B$530,2,FALSE)="免测",80,VLOOKUP($F1013&amp;"",体测成绩!$A$2:$B$530,2,FALSE)))</f>
        <v>76.4</v>
      </c>
      <c r="N1013" s="7" t="str">
        <f>IF(OR(IFERROR(VALUE(M1013)&lt;80,FALSE),COUNTIF(缓考名单!$A$2:$A$49,$F1013&amp;"")&gt;0,COUNTIF(缓考名单!$B$2:$B$49,#REF!)&gt;0,IFERROR(VLOOKUP($F1013&amp;"",学年成绩!$A$2:$B$462,2,FALSE)&lt;&gt;"100%",FALSE)),"是","")</f>
        <v>是</v>
      </c>
      <c r="O1013" s="7"/>
      <c r="P1013" s="8" t="s">
        <v>734</v>
      </c>
    </row>
    <row r="1014" ht="35" customHeight="1" spans="1:16">
      <c r="A1014" s="7">
        <f t="shared" ref="A1014:A1029" si="21">ROW(A336)</f>
        <v>336</v>
      </c>
      <c r="B1014" s="7">
        <v>2025</v>
      </c>
      <c r="C1014" s="3" t="s">
        <v>16</v>
      </c>
      <c r="D1014" s="3" t="s">
        <v>40</v>
      </c>
      <c r="E1014" s="3" t="s">
        <v>41</v>
      </c>
      <c r="F1014" s="11" t="s">
        <v>735</v>
      </c>
      <c r="G1014" s="3" t="s">
        <v>19</v>
      </c>
      <c r="H1014" s="7">
        <v>3.51</v>
      </c>
      <c r="I1014" s="7">
        <v>20</v>
      </c>
      <c r="J1014" s="7">
        <v>66.39</v>
      </c>
      <c r="K1014" s="7">
        <f t="shared" si="17"/>
        <v>336</v>
      </c>
      <c r="L1014" s="7">
        <v>22</v>
      </c>
      <c r="M1014" s="7" t="str">
        <f>IF(COUNTIF(体测成绩!$A$2:$A$530,$F1014&amp;"")=0,"",IF(VLOOKUP($F1014&amp;"",体测成绩!$A$2:$B$530,2,FALSE)="免测",80,VLOOKUP($F1014&amp;"",体测成绩!$A$2:$B$530,2,FALSE)))</f>
        <v>80.4</v>
      </c>
      <c r="N1014" s="7" t="str">
        <f>IF(OR(IFERROR(VALUE(M1014)&lt;80,FALSE),COUNTIF(缓考名单!$A$2:$A$49,$F1014&amp;"")&gt;0,COUNTIF(缓考名单!$B$2:$B$49,#REF!)&gt;0,IFERROR(VLOOKUP($F1014&amp;"",学年成绩!$A$2:$B$462,2,FALSE)&lt;&gt;"100%",FALSE)),"是","")</f>
        <v/>
      </c>
      <c r="O1014" s="7"/>
      <c r="P1014" s="8" t="s">
        <v>736</v>
      </c>
    </row>
    <row r="1015" ht="35" customHeight="1" spans="1:16">
      <c r="A1015" s="7">
        <f t="shared" si="21"/>
        <v>337</v>
      </c>
      <c r="B1015" s="7">
        <v>2025</v>
      </c>
      <c r="C1015" s="3" t="s">
        <v>16</v>
      </c>
      <c r="D1015" s="3" t="s">
        <v>73</v>
      </c>
      <c r="E1015" s="3" t="s">
        <v>108</v>
      </c>
      <c r="F1015" s="11" t="s">
        <v>737</v>
      </c>
      <c r="G1015" s="3" t="s">
        <v>20</v>
      </c>
      <c r="H1015" s="7">
        <v>3.63</v>
      </c>
      <c r="I1015" s="7">
        <v>50</v>
      </c>
      <c r="J1015" s="7">
        <v>66.37</v>
      </c>
      <c r="K1015" s="7">
        <f t="shared" si="17"/>
        <v>337</v>
      </c>
      <c r="L1015" s="7">
        <v>56</v>
      </c>
      <c r="M1015" s="7" t="str">
        <f>IF(COUNTIF(体测成绩!$A$2:$A$530,$F1015&amp;"")=0,"",IF(VLOOKUP($F1015&amp;"",体测成绩!$A$2:$B$530,2,FALSE)="免测",80,VLOOKUP($F1015&amp;"",体测成绩!$A$2:$B$530,2,FALSE)))</f>
        <v>62.0</v>
      </c>
      <c r="N1015" s="7" t="str">
        <f>IF(OR(IFERROR(VALUE(M1015)&lt;80,FALSE),COUNTIF(缓考名单!$A$2:$A$49,$F1015&amp;"")&gt;0,COUNTIF(缓考名单!$B$2:$B$49,#REF!)&gt;0,IFERROR(VLOOKUP($F1015&amp;"",学年成绩!$A$2:$B$462,2,FALSE)&lt;&gt;"100%",FALSE)),"是","")</f>
        <v>是</v>
      </c>
      <c r="O1015" s="7"/>
      <c r="P1015" s="8" t="s">
        <v>738</v>
      </c>
    </row>
    <row r="1016" ht="35" customHeight="1" spans="1:16">
      <c r="A1016" s="7">
        <f t="shared" si="21"/>
        <v>338</v>
      </c>
      <c r="B1016" s="7">
        <v>2025</v>
      </c>
      <c r="C1016" s="3" t="s">
        <v>16</v>
      </c>
      <c r="D1016" s="3" t="s">
        <v>26</v>
      </c>
      <c r="E1016" s="3" t="s">
        <v>54</v>
      </c>
      <c r="F1016" s="11" t="s">
        <v>739</v>
      </c>
      <c r="G1016" s="3" t="s">
        <v>19</v>
      </c>
      <c r="H1016" s="7">
        <v>3.68</v>
      </c>
      <c r="I1016" s="7">
        <v>50</v>
      </c>
      <c r="J1016" s="7">
        <v>66.37</v>
      </c>
      <c r="K1016" s="7">
        <f t="shared" si="17"/>
        <v>338</v>
      </c>
      <c r="L1016" s="7">
        <v>56</v>
      </c>
      <c r="M1016" s="7" t="str">
        <f>IF(COUNTIF(体测成绩!$A$2:$A$530,$F1016&amp;"")=0,"",IF(VLOOKUP($F1016&amp;"",体测成绩!$A$2:$B$530,2,FALSE)="免测",80,VLOOKUP($F1016&amp;"",体测成绩!$A$2:$B$530,2,FALSE)))</f>
        <v>67.4</v>
      </c>
      <c r="N1016" s="7" t="str">
        <f>IF(OR(IFERROR(VALUE(M1016)&lt;80,FALSE),COUNTIF(缓考名单!$A$2:$A$49,$F1016&amp;"")&gt;0,COUNTIF(缓考名单!$B$2:$B$49,#REF!)&gt;0,IFERROR(VLOOKUP($F1016&amp;"",学年成绩!$A$2:$B$462,2,FALSE)&lt;&gt;"100%",FALSE)),"是","")</f>
        <v>是</v>
      </c>
      <c r="O1016" s="7"/>
      <c r="P1016" s="8" t="s">
        <v>740</v>
      </c>
    </row>
    <row r="1017" ht="35" customHeight="1" spans="1:16">
      <c r="A1017" s="7">
        <f t="shared" si="21"/>
        <v>339</v>
      </c>
      <c r="B1017" s="7">
        <v>2025</v>
      </c>
      <c r="C1017" s="3" t="s">
        <v>16</v>
      </c>
      <c r="D1017" s="3" t="s">
        <v>46</v>
      </c>
      <c r="E1017" s="3" t="s">
        <v>47</v>
      </c>
      <c r="F1017" s="11" t="s">
        <v>741</v>
      </c>
      <c r="G1017" s="3" t="s">
        <v>19</v>
      </c>
      <c r="H1017" s="7">
        <v>3.62</v>
      </c>
      <c r="I1017" s="7">
        <v>61</v>
      </c>
      <c r="J1017" s="7">
        <v>66.36</v>
      </c>
      <c r="K1017" s="7">
        <f t="shared" ref="K1017:K1029" si="22">ROW()-678</f>
        <v>339</v>
      </c>
      <c r="L1017" s="7">
        <v>68</v>
      </c>
      <c r="M1017" s="7">
        <v>90.1</v>
      </c>
      <c r="N1017" s="7" t="str">
        <f>IF(OR(IFERROR(VALUE(M1017)&lt;80,FALSE),COUNTIF(缓考名单!$A$2:$A$49,$F1017&amp;"")&gt;0,COUNTIF(缓考名单!$B$2:$B$49,#REF!)&gt;0,IFERROR(VLOOKUP($F1017&amp;"",学年成绩!$A$2:$B$462,2,FALSE)&lt;&gt;"100%",FALSE)),"是","")</f>
        <v/>
      </c>
      <c r="O1017" s="7"/>
      <c r="P1017" s="8" t="s">
        <v>742</v>
      </c>
    </row>
    <row r="1018" ht="35" customHeight="1" spans="1:16">
      <c r="A1018" s="7">
        <f t="shared" si="21"/>
        <v>340</v>
      </c>
      <c r="B1018" s="7">
        <v>2025</v>
      </c>
      <c r="C1018" s="3" t="s">
        <v>16</v>
      </c>
      <c r="D1018" s="3" t="s">
        <v>46</v>
      </c>
      <c r="E1018" s="3" t="s">
        <v>94</v>
      </c>
      <c r="F1018" s="11" t="s">
        <v>743</v>
      </c>
      <c r="G1018" s="3" t="s">
        <v>19</v>
      </c>
      <c r="H1018" s="7">
        <v>3.46</v>
      </c>
      <c r="I1018" s="7">
        <v>72</v>
      </c>
      <c r="J1018" s="7">
        <v>66.11</v>
      </c>
      <c r="K1018" s="7">
        <f t="shared" si="22"/>
        <v>340</v>
      </c>
      <c r="L1018" s="7">
        <v>69</v>
      </c>
      <c r="M1018" s="7" t="str">
        <f>IF(COUNTIF(体测成绩!$A$2:$A$530,$F1018&amp;"")=0,"",IF(VLOOKUP($F1018&amp;"",体测成绩!$A$2:$B$530,2,FALSE)="免测",80,VLOOKUP($F1018&amp;"",体测成绩!$A$2:$B$530,2,FALSE)))</f>
        <v>93.1</v>
      </c>
      <c r="N1018" s="7" t="str">
        <f>IF(OR(IFERROR(VALUE(M1018)&lt;80,FALSE),COUNTIF(缓考名单!$A$2:$A$49,$F1018&amp;"")&gt;0,COUNTIF(缓考名单!$B$2:$B$49,#REF!)&gt;0,IFERROR(VLOOKUP($F1018&amp;"",学年成绩!$A$2:$B$462,2,FALSE)&lt;&gt;"100%",FALSE)),"是","")</f>
        <v/>
      </c>
      <c r="O1018" s="7"/>
      <c r="P1018" s="8" t="s">
        <v>744</v>
      </c>
    </row>
    <row r="1019" ht="35" customHeight="1" spans="1:16">
      <c r="A1019" s="7">
        <f t="shared" si="21"/>
        <v>341</v>
      </c>
      <c r="B1019" s="7">
        <v>2025</v>
      </c>
      <c r="C1019" s="3" t="s">
        <v>16</v>
      </c>
      <c r="D1019" s="3" t="s">
        <v>73</v>
      </c>
      <c r="E1019" s="3" t="s">
        <v>108</v>
      </c>
      <c r="F1019" s="11" t="s">
        <v>745</v>
      </c>
      <c r="G1019" s="3" t="s">
        <v>19</v>
      </c>
      <c r="H1019" s="7">
        <v>3.59</v>
      </c>
      <c r="I1019" s="7">
        <v>53</v>
      </c>
      <c r="J1019" s="7">
        <v>65.95</v>
      </c>
      <c r="K1019" s="7">
        <f t="shared" si="22"/>
        <v>341</v>
      </c>
      <c r="L1019" s="7">
        <v>57</v>
      </c>
      <c r="M1019" s="7" t="str">
        <f>IF(COUNTIF(体测成绩!$A$2:$A$530,$F1019&amp;"")=0,"",IF(VLOOKUP($F1019&amp;"",体测成绩!$A$2:$B$530,2,FALSE)="免测",80,VLOOKUP($F1019&amp;"",体测成绩!$A$2:$B$530,2,FALSE)))</f>
        <v>65.6</v>
      </c>
      <c r="N1019" s="7" t="str">
        <f>IF(OR(IFERROR(VALUE(M1019)&lt;80,FALSE),COUNTIF(缓考名单!$A$2:$A$49,$F1019&amp;"")&gt;0,COUNTIF(缓考名单!$B$2:$B$49,#REF!)&gt;0,IFERROR(VLOOKUP($F1019&amp;"",学年成绩!$A$2:$B$462,2,FALSE)&lt;&gt;"100%",FALSE)),"是","")</f>
        <v>是</v>
      </c>
      <c r="O1019" s="7"/>
      <c r="P1019" s="8" t="s">
        <v>746</v>
      </c>
    </row>
    <row r="1020" ht="35" customHeight="1" spans="1:16">
      <c r="A1020" s="7">
        <f t="shared" si="21"/>
        <v>342</v>
      </c>
      <c r="B1020" s="7">
        <v>2025</v>
      </c>
      <c r="C1020" s="3" t="s">
        <v>16</v>
      </c>
      <c r="D1020" s="3" t="s">
        <v>46</v>
      </c>
      <c r="E1020" s="3" t="s">
        <v>89</v>
      </c>
      <c r="F1020" s="11" t="s">
        <v>747</v>
      </c>
      <c r="G1020" s="3" t="s">
        <v>19</v>
      </c>
      <c r="H1020" s="7">
        <v>3.32</v>
      </c>
      <c r="I1020" s="7">
        <v>79</v>
      </c>
      <c r="J1020" s="7">
        <v>65.75</v>
      </c>
      <c r="K1020" s="7">
        <f t="shared" si="22"/>
        <v>342</v>
      </c>
      <c r="L1020" s="7">
        <v>70</v>
      </c>
      <c r="M1020" s="7" t="str">
        <f>IF(COUNTIF(体测成绩!$A$2:$A$530,$F1020&amp;"")=0,"",IF(VLOOKUP($F1020&amp;"",体测成绩!$A$2:$B$530,2,FALSE)="免测",80,VLOOKUP($F1020&amp;"",体测成绩!$A$2:$B$530,2,FALSE)))</f>
        <v>89.6</v>
      </c>
      <c r="N1020" s="7" t="str">
        <f>IF(OR(IFERROR(VALUE(M1020)&lt;80,FALSE),COUNTIF(缓考名单!$A$2:$A$49,$F1020&amp;"")&gt;0,COUNTIF(缓考名单!$B$2:$B$49,#REF!)&gt;0,IFERROR(VLOOKUP($F1020&amp;"",学年成绩!$A$2:$B$462,2,FALSE)&lt;&gt;"100%",FALSE)),"是","")</f>
        <v>是</v>
      </c>
      <c r="O1020" s="7"/>
      <c r="P1020" s="8" t="s">
        <v>748</v>
      </c>
    </row>
    <row r="1021" ht="35" customHeight="1" spans="1:16">
      <c r="A1021" s="7">
        <f t="shared" si="21"/>
        <v>343</v>
      </c>
      <c r="B1021" s="7">
        <v>2025</v>
      </c>
      <c r="C1021" s="3" t="s">
        <v>16</v>
      </c>
      <c r="D1021" s="3" t="s">
        <v>73</v>
      </c>
      <c r="E1021" s="3" t="s">
        <v>74</v>
      </c>
      <c r="F1021" s="11" t="s">
        <v>749</v>
      </c>
      <c r="G1021" s="3" t="s">
        <v>19</v>
      </c>
      <c r="H1021" s="7">
        <v>3.56</v>
      </c>
      <c r="I1021" s="7">
        <v>54</v>
      </c>
      <c r="J1021" s="7">
        <v>65.69</v>
      </c>
      <c r="K1021" s="7">
        <f t="shared" si="22"/>
        <v>343</v>
      </c>
      <c r="L1021" s="7">
        <v>58</v>
      </c>
      <c r="M1021" s="7" t="str">
        <f>IF(COUNTIF(体测成绩!$A$2:$A$530,$F1021&amp;"")=0,"",IF(VLOOKUP($F1021&amp;"",体测成绩!$A$2:$B$530,2,FALSE)="免测",80,VLOOKUP($F1021&amp;"",体测成绩!$A$2:$B$530,2,FALSE)))</f>
        <v>67.4</v>
      </c>
      <c r="N1021" s="7" t="str">
        <f>IF(OR(IFERROR(VALUE(M1021)&lt;80,FALSE),COUNTIF(缓考名单!$A$2:$A$49,$F1021&amp;"")&gt;0,COUNTIF(缓考名单!$B$2:$B$49,#REF!)&gt;0,IFERROR(VLOOKUP($F1021&amp;"",学年成绩!$A$2:$B$462,2,FALSE)&lt;&gt;"100%",FALSE)),"是","")</f>
        <v>是</v>
      </c>
      <c r="O1021" s="7"/>
      <c r="P1021" s="8" t="s">
        <v>750</v>
      </c>
    </row>
    <row r="1022" ht="35" customHeight="1" spans="1:16">
      <c r="A1022" s="7">
        <f t="shared" si="21"/>
        <v>344</v>
      </c>
      <c r="B1022" s="7">
        <v>2025</v>
      </c>
      <c r="C1022" s="3" t="s">
        <v>16</v>
      </c>
      <c r="D1022" s="3" t="s">
        <v>46</v>
      </c>
      <c r="E1022" s="3" t="s">
        <v>94</v>
      </c>
      <c r="F1022" s="11" t="s">
        <v>751</v>
      </c>
      <c r="G1022" s="3" t="s">
        <v>19</v>
      </c>
      <c r="H1022" s="7">
        <v>3.59</v>
      </c>
      <c r="I1022" s="7">
        <v>64</v>
      </c>
      <c r="J1022" s="7">
        <v>65.65</v>
      </c>
      <c r="K1022" s="7">
        <f t="shared" si="22"/>
        <v>344</v>
      </c>
      <c r="L1022" s="7">
        <v>71</v>
      </c>
      <c r="M1022" s="7" t="str">
        <f>IF(COUNTIF(体测成绩!$A$2:$A$530,$F1022&amp;"")=0,"",IF(VLOOKUP($F1022&amp;"",体测成绩!$A$2:$B$530,2,FALSE)="免测",80,VLOOKUP($F1022&amp;"",体测成绩!$A$2:$B$530,2,FALSE)))</f>
        <v>72.6</v>
      </c>
      <c r="N1022" s="7" t="str">
        <f>IF(OR(IFERROR(VALUE(M1022)&lt;80,FALSE),COUNTIF(缓考名单!$A$2:$A$49,$F1022&amp;"")&gt;0,COUNTIF(缓考名单!$B$2:$B$49,#REF!)&gt;0,IFERROR(VLOOKUP($F1022&amp;"",学年成绩!$A$2:$B$462,2,FALSE)&lt;&gt;"100%",FALSE)),"是","")</f>
        <v>是</v>
      </c>
      <c r="O1022" s="7"/>
      <c r="P1022" s="8" t="s">
        <v>752</v>
      </c>
    </row>
    <row r="1023" ht="35" customHeight="1" spans="1:16">
      <c r="A1023" s="7">
        <f t="shared" si="21"/>
        <v>345</v>
      </c>
      <c r="B1023" s="7">
        <v>2025</v>
      </c>
      <c r="C1023" s="3" t="s">
        <v>16</v>
      </c>
      <c r="D1023" s="3" t="s">
        <v>17</v>
      </c>
      <c r="E1023" s="3" t="s">
        <v>35</v>
      </c>
      <c r="F1023" s="11" t="s">
        <v>753</v>
      </c>
      <c r="G1023" s="3" t="s">
        <v>19</v>
      </c>
      <c r="H1023" s="7">
        <v>3.47</v>
      </c>
      <c r="I1023" s="7">
        <v>42</v>
      </c>
      <c r="J1023" s="7">
        <v>65.61</v>
      </c>
      <c r="K1023" s="7">
        <f t="shared" si="22"/>
        <v>345</v>
      </c>
      <c r="L1023" s="7">
        <v>45</v>
      </c>
      <c r="M1023" s="7" t="str">
        <f>IF(COUNTIF(体测成绩!$A$2:$A$530,$F1023&amp;"")=0,"",IF(VLOOKUP($F1023&amp;"",体测成绩!$A$2:$B$530,2,FALSE)="免测",80,VLOOKUP($F1023&amp;"",体测成绩!$A$2:$B$530,2,FALSE)))</f>
        <v>80.7</v>
      </c>
      <c r="N1023" s="7" t="str">
        <f>IF(OR(IFERROR(VALUE(M1023)&lt;80,FALSE),COUNTIF(缓考名单!$A$2:$A$49,$F1023&amp;"")&gt;0,COUNTIF(缓考名单!$B$2:$B$49,#REF!)&gt;0,IFERROR(VLOOKUP($F1023&amp;"",学年成绩!$A$2:$B$462,2,FALSE)&lt;&gt;"100%",FALSE)),"是","")</f>
        <v>是</v>
      </c>
      <c r="O1023" s="7"/>
      <c r="P1023" s="8" t="s">
        <v>754</v>
      </c>
    </row>
    <row r="1024" ht="35" customHeight="1" spans="1:16">
      <c r="A1024" s="7">
        <f t="shared" si="21"/>
        <v>346</v>
      </c>
      <c r="B1024" s="7">
        <v>2025</v>
      </c>
      <c r="C1024" s="3" t="s">
        <v>16</v>
      </c>
      <c r="D1024" s="3" t="s">
        <v>26</v>
      </c>
      <c r="E1024" s="3" t="s">
        <v>105</v>
      </c>
      <c r="F1024" s="11" t="s">
        <v>755</v>
      </c>
      <c r="G1024" s="3" t="s">
        <v>20</v>
      </c>
      <c r="H1024" s="7">
        <v>3.6</v>
      </c>
      <c r="I1024" s="7">
        <v>55</v>
      </c>
      <c r="J1024" s="7">
        <v>65.52</v>
      </c>
      <c r="K1024" s="7">
        <f t="shared" si="22"/>
        <v>346</v>
      </c>
      <c r="L1024" s="7">
        <v>57</v>
      </c>
      <c r="M1024" s="7" t="str">
        <f>IF(COUNTIF(体测成绩!$A$2:$A$530,$F1024&amp;"")=0,"",IF(VLOOKUP($F1024&amp;"",体测成绩!$A$2:$B$530,2,FALSE)="免测",80,VLOOKUP($F1024&amp;"",体测成绩!$A$2:$B$530,2,FALSE)))</f>
        <v>70.2</v>
      </c>
      <c r="N1024" s="7" t="str">
        <f>IF(OR(IFERROR(VALUE(M1024)&lt;80,FALSE),COUNTIF(缓考名单!$A$2:$A$49,$F1024&amp;"")&gt;0,COUNTIF(缓考名单!$B$2:$B$49,#REF!)&gt;0,IFERROR(VLOOKUP($F1024&amp;"",学年成绩!$A$2:$B$462,2,FALSE)&lt;&gt;"100%",FALSE)),"是","")</f>
        <v>是</v>
      </c>
      <c r="O1024" s="7"/>
      <c r="P1024" s="8" t="s">
        <v>756</v>
      </c>
    </row>
    <row r="1025" ht="35" customHeight="1" spans="1:16">
      <c r="A1025" s="7">
        <f t="shared" si="21"/>
        <v>347</v>
      </c>
      <c r="B1025" s="7">
        <v>2025</v>
      </c>
      <c r="C1025" s="3" t="s">
        <v>16</v>
      </c>
      <c r="D1025" s="3" t="s">
        <v>73</v>
      </c>
      <c r="E1025" s="3" t="s">
        <v>74</v>
      </c>
      <c r="F1025" s="11" t="s">
        <v>757</v>
      </c>
      <c r="G1025" s="3" t="s">
        <v>19</v>
      </c>
      <c r="H1025" s="7">
        <v>3.47</v>
      </c>
      <c r="I1025" s="7">
        <v>58</v>
      </c>
      <c r="J1025" s="7">
        <v>65.47</v>
      </c>
      <c r="K1025" s="7">
        <f t="shared" si="22"/>
        <v>347</v>
      </c>
      <c r="L1025" s="7">
        <v>59</v>
      </c>
      <c r="M1025" s="7" t="str">
        <f>IF(COUNTIF(体测成绩!$A$2:$A$530,$F1025&amp;"")=0,"",IF(VLOOKUP($F1025&amp;"",体测成绩!$A$2:$B$530,2,FALSE)="免测",80,VLOOKUP($F1025&amp;"",体测成绩!$A$2:$B$530,2,FALSE)))</f>
        <v>85.8</v>
      </c>
      <c r="N1025" s="7" t="str">
        <f>IF(OR(IFERROR(VALUE(M1025)&lt;80,FALSE),COUNTIF(缓考名单!$A$2:$A$49,$F1025&amp;"")&gt;0,COUNTIF(缓考名单!$B$2:$B$49,#REF!)&gt;0,IFERROR(VLOOKUP($F1025&amp;"",学年成绩!$A$2:$B$462,2,FALSE)&lt;&gt;"100%",FALSE)),"是","")</f>
        <v>是</v>
      </c>
      <c r="O1025" s="7"/>
      <c r="P1025" s="8" t="s">
        <v>758</v>
      </c>
    </row>
    <row r="1026" ht="35" customHeight="1" spans="1:16">
      <c r="A1026" s="7">
        <f t="shared" si="21"/>
        <v>348</v>
      </c>
      <c r="B1026" s="7">
        <v>2025</v>
      </c>
      <c r="C1026" s="3" t="s">
        <v>16</v>
      </c>
      <c r="D1026" s="3" t="s">
        <v>73</v>
      </c>
      <c r="E1026" s="3" t="s">
        <v>74</v>
      </c>
      <c r="F1026" s="11" t="s">
        <v>759</v>
      </c>
      <c r="G1026" s="3" t="s">
        <v>19</v>
      </c>
      <c r="H1026" s="7">
        <v>3.24</v>
      </c>
      <c r="I1026" s="7">
        <v>70</v>
      </c>
      <c r="J1026" s="7">
        <v>65.47</v>
      </c>
      <c r="K1026" s="7">
        <f t="shared" si="22"/>
        <v>348</v>
      </c>
      <c r="L1026" s="7">
        <v>59</v>
      </c>
      <c r="M1026" s="7" t="str">
        <f>IF(COUNTIF(体测成绩!$A$2:$A$530,$F1026&amp;"")=0,"",IF(VLOOKUP($F1026&amp;"",体测成绩!$A$2:$B$530,2,FALSE)="免测",80,VLOOKUP($F1026&amp;"",体测成绩!$A$2:$B$530,2,FALSE)))</f>
        <v>61.4</v>
      </c>
      <c r="N1026" s="7" t="str">
        <f>IF(OR(IFERROR(VALUE(M1026)&lt;80,FALSE),COUNTIF(缓考名单!$A$2:$A$49,$F1026&amp;"")&gt;0,COUNTIF(缓考名单!$B$2:$B$49,#REF!)&gt;0,IFERROR(VLOOKUP($F1026&amp;"",学年成绩!$A$2:$B$462,2,FALSE)&lt;&gt;"100%",FALSE)),"是","")</f>
        <v>是</v>
      </c>
      <c r="O1026" s="7"/>
      <c r="P1026" s="8" t="s">
        <v>760</v>
      </c>
    </row>
    <row r="1027" ht="35" customHeight="1" spans="1:16">
      <c r="A1027" s="7">
        <f t="shared" si="21"/>
        <v>349</v>
      </c>
      <c r="B1027" s="7">
        <v>2025</v>
      </c>
      <c r="C1027" s="3" t="s">
        <v>16</v>
      </c>
      <c r="D1027" s="3" t="s">
        <v>40</v>
      </c>
      <c r="E1027" s="3" t="s">
        <v>41</v>
      </c>
      <c r="F1027" s="11" t="s">
        <v>761</v>
      </c>
      <c r="G1027" s="3" t="s">
        <v>19</v>
      </c>
      <c r="H1027" s="7">
        <v>3.29</v>
      </c>
      <c r="I1027" s="7">
        <v>25</v>
      </c>
      <c r="J1027" s="7">
        <v>65.44</v>
      </c>
      <c r="K1027" s="7">
        <f t="shared" si="22"/>
        <v>349</v>
      </c>
      <c r="L1027" s="7">
        <v>23</v>
      </c>
      <c r="M1027" s="7" t="str">
        <f>IF(COUNTIF(体测成绩!$A$2:$A$530,$F1027&amp;"")=0,"",IF(VLOOKUP($F1027&amp;"",体测成绩!$A$2:$B$530,2,FALSE)="免测",80,VLOOKUP($F1027&amp;"",体测成绩!$A$2:$B$530,2,FALSE)))</f>
        <v>71.1</v>
      </c>
      <c r="N1027" s="7" t="str">
        <f>IF(OR(IFERROR(VALUE(M1027)&lt;80,FALSE),COUNTIF(缓考名单!$A$2:$A$49,$F1027&amp;"")&gt;0,COUNTIF(缓考名单!$B$2:$B$49,#REF!)&gt;0,IFERROR(VLOOKUP($F1027&amp;"",学年成绩!$A$2:$B$462,2,FALSE)&lt;&gt;"100%",FALSE)),"是","")</f>
        <v>是</v>
      </c>
      <c r="O1027" s="7"/>
      <c r="P1027" s="8" t="s">
        <v>762</v>
      </c>
    </row>
    <row r="1028" ht="35" customHeight="1" spans="1:16">
      <c r="A1028" s="7">
        <f t="shared" si="21"/>
        <v>350</v>
      </c>
      <c r="B1028" s="7">
        <v>2025</v>
      </c>
      <c r="C1028" s="3" t="s">
        <v>16</v>
      </c>
      <c r="D1028" s="3" t="s">
        <v>46</v>
      </c>
      <c r="E1028" s="3" t="s">
        <v>89</v>
      </c>
      <c r="F1028" s="11" t="s">
        <v>763</v>
      </c>
      <c r="G1028" s="3" t="s">
        <v>19</v>
      </c>
      <c r="H1028" s="7">
        <v>3.55</v>
      </c>
      <c r="I1028" s="7">
        <v>67</v>
      </c>
      <c r="J1028" s="7">
        <v>65.31</v>
      </c>
      <c r="K1028" s="7">
        <f t="shared" si="22"/>
        <v>350</v>
      </c>
      <c r="L1028" s="7">
        <v>72</v>
      </c>
      <c r="M1028" s="7" t="str">
        <f>IF(COUNTIF(体测成绩!$A$2:$A$530,$F1028&amp;"")=0,"",IF(VLOOKUP($F1028&amp;"",体测成绩!$A$2:$B$530,2,FALSE)="免测",80,VLOOKUP($F1028&amp;"",体测成绩!$A$2:$B$530,2,FALSE)))</f>
        <v>78.4</v>
      </c>
      <c r="N1028" s="7" t="str">
        <f>IF(OR(IFERROR(VALUE(M1028)&lt;80,FALSE),COUNTIF(缓考名单!$A$2:$A$49,$F1028&amp;"")&gt;0,COUNTIF(缓考名单!$B$2:$B$49,#REF!)&gt;0,IFERROR(VLOOKUP($F1028&amp;"",学年成绩!$A$2:$B$462,2,FALSE)&lt;&gt;"100%",FALSE)),"是","")</f>
        <v>是</v>
      </c>
      <c r="O1028" s="7"/>
      <c r="P1028" s="8" t="s">
        <v>764</v>
      </c>
    </row>
    <row r="1029" ht="35" customHeight="1" spans="1:16">
      <c r="A1029" s="7">
        <f t="shared" si="21"/>
        <v>351</v>
      </c>
      <c r="B1029" s="7">
        <v>2025</v>
      </c>
      <c r="C1029" s="3" t="s">
        <v>16</v>
      </c>
      <c r="D1029" s="3" t="s">
        <v>46</v>
      </c>
      <c r="E1029" s="3" t="s">
        <v>89</v>
      </c>
      <c r="F1029" s="11" t="s">
        <v>765</v>
      </c>
      <c r="G1029" s="3" t="s">
        <v>19</v>
      </c>
      <c r="H1029" s="7">
        <v>3.55</v>
      </c>
      <c r="I1029" s="7">
        <v>68</v>
      </c>
      <c r="J1029" s="7">
        <v>65.19</v>
      </c>
      <c r="K1029" s="7">
        <f t="shared" si="22"/>
        <v>351</v>
      </c>
      <c r="L1029" s="7">
        <v>73</v>
      </c>
      <c r="M1029" s="7" t="str">
        <f>IF(COUNTIF(体测成绩!$A$2:$A$530,$F1029&amp;"")=0,"",IF(VLOOKUP($F1029&amp;"",体测成绩!$A$2:$B$530,2,FALSE)="免测",80,VLOOKUP($F1029&amp;"",体测成绩!$A$2:$B$530,2,FALSE)))</f>
        <v>73.6</v>
      </c>
      <c r="N1029" s="7" t="str">
        <f>IF(OR(IFERROR(VALUE(M1029)&lt;80,FALSE),COUNTIF(缓考名单!$A$2:$A$49,$F1029&amp;"")&gt;0,COUNTIF(缓考名单!$B$2:$B$49,#REF!)&gt;0,IFERROR(VLOOKUP($F1029&amp;"",学年成绩!$A$2:$B$462,2,FALSE)&lt;&gt;"100%",FALSE)),"是","")</f>
        <v>是</v>
      </c>
      <c r="O1029" s="7"/>
      <c r="P1029" s="8" t="s">
        <v>766</v>
      </c>
    </row>
    <row r="1030" ht="35" hidden="1" customHeight="1" spans="1:16">
      <c r="A1030" s="7">
        <v>1028</v>
      </c>
      <c r="B1030" s="7">
        <v>2023</v>
      </c>
      <c r="C1030" s="3" t="s">
        <v>16</v>
      </c>
      <c r="D1030" s="3" t="s">
        <v>26</v>
      </c>
      <c r="E1030" s="3" t="s">
        <v>767</v>
      </c>
      <c r="F1030" s="7">
        <v>202334410113</v>
      </c>
      <c r="G1030" s="3" t="s">
        <v>19</v>
      </c>
      <c r="H1030" s="7">
        <v>3.73</v>
      </c>
      <c r="I1030" s="7">
        <v>103</v>
      </c>
      <c r="J1030" s="7">
        <v>67.64</v>
      </c>
      <c r="K1030" s="7">
        <v>95</v>
      </c>
      <c r="L1030" s="7">
        <v>0</v>
      </c>
      <c r="M1030" s="7" t="str">
        <f>IF(COUNTIF(体测成绩!$A$2:$A$530,$F1030&amp;"")=0,"",IF(VLOOKUP($F1030&amp;"",体测成绩!$A$2:$B$530,2,FALSE)="免测",80,VLOOKUP($F1030&amp;"",体测成绩!$A$2:$B$530,2,FALSE)))</f>
        <v/>
      </c>
      <c r="N1030" s="7" t="str">
        <f>IF(OR(IFERROR(VALUE(M1030)&lt;80,FALSE),COUNTIF(缓考名单!$A$2:$A$49,$F1030&amp;"")&gt;0,COUNTIF(缓考名单!$B$2:$B$49,#REF!)&gt;0,IFERROR(VLOOKUP($F1030&amp;"",学年成绩!$A$2:$B$462,2,FALSE)&lt;&gt;"100%",FALSE)),"是","")</f>
        <v/>
      </c>
      <c r="O1030" s="7"/>
      <c r="P1030" s="8"/>
    </row>
    <row r="1031" ht="35" hidden="1" customHeight="1" spans="1:16">
      <c r="A1031" s="7">
        <v>1029</v>
      </c>
      <c r="B1031" s="7">
        <v>2023</v>
      </c>
      <c r="C1031" s="3" t="s">
        <v>16</v>
      </c>
      <c r="D1031" s="3" t="s">
        <v>26</v>
      </c>
      <c r="E1031" s="3" t="s">
        <v>767</v>
      </c>
      <c r="F1031" s="7">
        <v>202334410121</v>
      </c>
      <c r="G1031" s="3" t="s">
        <v>19</v>
      </c>
      <c r="H1031" s="7">
        <v>4.44</v>
      </c>
      <c r="I1031" s="7">
        <v>6</v>
      </c>
      <c r="J1031" s="7">
        <v>97.74</v>
      </c>
      <c r="K1031" s="7">
        <v>2</v>
      </c>
      <c r="L1031" s="7">
        <v>0</v>
      </c>
      <c r="M1031" s="7" t="str">
        <f>IF(COUNTIF(体测成绩!$A$2:$A$530,$F1031&amp;"")=0,"",IF(VLOOKUP($F1031&amp;"",体测成绩!$A$2:$B$530,2,FALSE)="免测",80,VLOOKUP($F1031&amp;"",体测成绩!$A$2:$B$530,2,FALSE)))</f>
        <v/>
      </c>
      <c r="N1031" s="7" t="str">
        <f>IF(OR(IFERROR(VALUE(M1031)&lt;80,FALSE),COUNTIF(缓考名单!$A$2:$A$49,$F1031&amp;"")&gt;0,COUNTIF(缓考名单!$B$2:$B$49,#REF!)&gt;0,IFERROR(VLOOKUP($F1031&amp;"",学年成绩!$A$2:$B$462,2,FALSE)&lt;&gt;"100%",FALSE)),"是","")</f>
        <v/>
      </c>
      <c r="O1031" s="7"/>
      <c r="P1031" s="8"/>
    </row>
    <row r="1032" ht="35" hidden="1" customHeight="1" spans="1:16">
      <c r="A1032" s="7">
        <v>1030</v>
      </c>
      <c r="B1032" s="7">
        <v>2023</v>
      </c>
      <c r="C1032" s="3" t="s">
        <v>16</v>
      </c>
      <c r="D1032" s="3" t="s">
        <v>26</v>
      </c>
      <c r="E1032" s="3" t="s">
        <v>767</v>
      </c>
      <c r="F1032" s="7">
        <v>202334410122</v>
      </c>
      <c r="G1032" s="3" t="s">
        <v>19</v>
      </c>
      <c r="H1032" s="7">
        <v>3.87</v>
      </c>
      <c r="I1032" s="7">
        <v>87</v>
      </c>
      <c r="J1032" s="7">
        <v>69.49</v>
      </c>
      <c r="K1032" s="7">
        <v>81</v>
      </c>
      <c r="L1032" s="7">
        <v>0</v>
      </c>
      <c r="M1032" s="7" t="str">
        <f>IF(COUNTIF(体测成绩!$A$2:$A$530,$F1032&amp;"")=0,"",IF(VLOOKUP($F1032&amp;"",体测成绩!$A$2:$B$530,2,FALSE)="免测",80,VLOOKUP($F1032&amp;"",体测成绩!$A$2:$B$530,2,FALSE)))</f>
        <v/>
      </c>
      <c r="N1032" s="7" t="str">
        <f>IF(OR(IFERROR(VALUE(M1032)&lt;80,FALSE),COUNTIF(缓考名单!$A$2:$A$49,$F1032&amp;"")&gt;0,COUNTIF(缓考名单!$B$2:$B$49,#REF!)&gt;0,IFERROR(VLOOKUP($F1032&amp;"",学年成绩!$A$2:$B$462,2,FALSE)&lt;&gt;"100%",FALSE)),"是","")</f>
        <v/>
      </c>
      <c r="O1032" s="7"/>
      <c r="P1032" s="8"/>
    </row>
    <row r="1033" ht="35" hidden="1" customHeight="1" spans="1:16">
      <c r="A1033" s="7">
        <v>1031</v>
      </c>
      <c r="B1033" s="7">
        <v>2023</v>
      </c>
      <c r="C1033" s="3" t="s">
        <v>16</v>
      </c>
      <c r="D1033" s="3" t="s">
        <v>26</v>
      </c>
      <c r="E1033" s="3" t="s">
        <v>767</v>
      </c>
      <c r="F1033" s="7">
        <v>202334410120</v>
      </c>
      <c r="G1033" s="3" t="s">
        <v>20</v>
      </c>
      <c r="H1033" s="7">
        <v>3.96</v>
      </c>
      <c r="I1033" s="7">
        <v>68</v>
      </c>
      <c r="J1033" s="7">
        <v>70</v>
      </c>
      <c r="K1033" s="7">
        <v>77</v>
      </c>
      <c r="L1033" s="7">
        <v>0</v>
      </c>
      <c r="M1033" s="7" t="str">
        <f>IF(COUNTIF(体测成绩!$A$2:$A$530,$F1033&amp;"")=0,"",IF(VLOOKUP($F1033&amp;"",体测成绩!$A$2:$B$530,2,FALSE)="免测",80,VLOOKUP($F1033&amp;"",体测成绩!$A$2:$B$530,2,FALSE)))</f>
        <v/>
      </c>
      <c r="N1033" s="7" t="str">
        <f>IF(OR(IFERROR(VALUE(M1033)&lt;80,FALSE),COUNTIF(缓考名单!$A$2:$A$49,$F1033&amp;"")&gt;0,COUNTIF(缓考名单!$B$2:$B$49,#REF!)&gt;0,IFERROR(VLOOKUP($F1033&amp;"",学年成绩!$A$2:$B$462,2,FALSE)&lt;&gt;"100%",FALSE)),"是","")</f>
        <v/>
      </c>
      <c r="O1033" s="7"/>
      <c r="P1033" s="8"/>
    </row>
    <row r="1034" ht="35" hidden="1" customHeight="1" spans="1:16">
      <c r="A1034" s="7">
        <v>1032</v>
      </c>
      <c r="B1034" s="7">
        <v>2023</v>
      </c>
      <c r="C1034" s="3" t="s">
        <v>16</v>
      </c>
      <c r="D1034" s="3" t="s">
        <v>26</v>
      </c>
      <c r="E1034" s="3" t="s">
        <v>767</v>
      </c>
      <c r="F1034" s="7">
        <v>202334410126</v>
      </c>
      <c r="G1034" s="3" t="s">
        <v>20</v>
      </c>
      <c r="H1034" s="7">
        <v>4.01</v>
      </c>
      <c r="I1034" s="7">
        <v>54</v>
      </c>
      <c r="J1034" s="7">
        <v>81.93</v>
      </c>
      <c r="K1034" s="7">
        <v>16</v>
      </c>
      <c r="L1034" s="7">
        <v>0</v>
      </c>
      <c r="M1034" s="7" t="str">
        <f>IF(COUNTIF(体测成绩!$A$2:$A$530,$F1034&amp;"")=0,"",IF(VLOOKUP($F1034&amp;"",体测成绩!$A$2:$B$530,2,FALSE)="免测",80,VLOOKUP($F1034&amp;"",体测成绩!$A$2:$B$530,2,FALSE)))</f>
        <v/>
      </c>
      <c r="N1034" s="7" t="str">
        <f>IF(OR(IFERROR(VALUE(M1034)&lt;80,FALSE),COUNTIF(缓考名单!$A$2:$A$49,$F1034&amp;"")&gt;0,COUNTIF(缓考名单!$B$2:$B$49,#REF!)&gt;0,IFERROR(VLOOKUP($F1034&amp;"",学年成绩!$A$2:$B$462,2,FALSE)&lt;&gt;"100%",FALSE)),"是","")</f>
        <v/>
      </c>
      <c r="O1034" s="7"/>
      <c r="P1034" s="8"/>
    </row>
    <row r="1035" ht="35" hidden="1" customHeight="1" spans="1:16">
      <c r="A1035" s="7">
        <v>1033</v>
      </c>
      <c r="B1035" s="7">
        <v>2023</v>
      </c>
      <c r="C1035" s="3" t="s">
        <v>16</v>
      </c>
      <c r="D1035" s="3" t="s">
        <v>26</v>
      </c>
      <c r="E1035" s="3" t="s">
        <v>767</v>
      </c>
      <c r="F1035" s="7">
        <v>202334410129</v>
      </c>
      <c r="G1035" s="3" t="s">
        <v>19</v>
      </c>
      <c r="H1035" s="7">
        <v>4.08</v>
      </c>
      <c r="I1035" s="7">
        <v>45</v>
      </c>
      <c r="J1035" s="7">
        <v>72.19</v>
      </c>
      <c r="K1035" s="7">
        <v>49</v>
      </c>
      <c r="L1035" s="7">
        <v>0</v>
      </c>
      <c r="M1035" s="7" t="str">
        <f>IF(COUNTIF(体测成绩!$A$2:$A$530,$F1035&amp;"")=0,"",IF(VLOOKUP($F1035&amp;"",体测成绩!$A$2:$B$530,2,FALSE)="免测",80,VLOOKUP($F1035&amp;"",体测成绩!$A$2:$B$530,2,FALSE)))</f>
        <v/>
      </c>
      <c r="N1035" s="7" t="str">
        <f>IF(OR(IFERROR(VALUE(M1035)&lt;80,FALSE),COUNTIF(缓考名单!$A$2:$A$49,$F1035&amp;"")&gt;0,COUNTIF(缓考名单!$B$2:$B$49,#REF!)&gt;0,IFERROR(VLOOKUP($F1035&amp;"",学年成绩!$A$2:$B$462,2,FALSE)&lt;&gt;"100%",FALSE)),"是","")</f>
        <v/>
      </c>
      <c r="O1035" s="7"/>
      <c r="P1035" s="8"/>
    </row>
    <row r="1036" ht="35" hidden="1" customHeight="1" spans="1:16">
      <c r="A1036" s="7">
        <v>1034</v>
      </c>
      <c r="B1036" s="7">
        <v>2023</v>
      </c>
      <c r="C1036" s="3" t="s">
        <v>16</v>
      </c>
      <c r="D1036" s="3" t="s">
        <v>26</v>
      </c>
      <c r="E1036" s="3" t="s">
        <v>767</v>
      </c>
      <c r="F1036" s="7">
        <v>202334410128</v>
      </c>
      <c r="G1036" s="3" t="s">
        <v>19</v>
      </c>
      <c r="H1036" s="7">
        <v>4</v>
      </c>
      <c r="I1036" s="7">
        <v>58</v>
      </c>
      <c r="J1036" s="7">
        <v>71.13</v>
      </c>
      <c r="K1036" s="7">
        <v>61</v>
      </c>
      <c r="L1036" s="7">
        <v>0</v>
      </c>
      <c r="M1036" s="7" t="str">
        <f>IF(COUNTIF(体测成绩!$A$2:$A$530,$F1036&amp;"")=0,"",IF(VLOOKUP($F1036&amp;"",体测成绩!$A$2:$B$530,2,FALSE)="免测",80,VLOOKUP($F1036&amp;"",体测成绩!$A$2:$B$530,2,FALSE)))</f>
        <v/>
      </c>
      <c r="N1036" s="7" t="str">
        <f>IF(OR(IFERROR(VALUE(M1036)&lt;80,FALSE),COUNTIF(缓考名单!$A$2:$A$49,$F1036&amp;"")&gt;0,COUNTIF(缓考名单!$B$2:$B$49,#REF!)&gt;0,IFERROR(VLOOKUP($F1036&amp;"",学年成绩!$A$2:$B$462,2,FALSE)&lt;&gt;"100%",FALSE)),"是","")</f>
        <v/>
      </c>
      <c r="O1036" s="7"/>
      <c r="P1036" s="8"/>
    </row>
    <row r="1037" ht="35" hidden="1" customHeight="1" spans="1:16">
      <c r="A1037" s="7">
        <v>1035</v>
      </c>
      <c r="B1037" s="7">
        <v>2023</v>
      </c>
      <c r="C1037" s="3" t="s">
        <v>16</v>
      </c>
      <c r="D1037" s="3" t="s">
        <v>26</v>
      </c>
      <c r="E1037" s="3" t="s">
        <v>767</v>
      </c>
      <c r="F1037" s="7">
        <v>202334410115</v>
      </c>
      <c r="G1037" s="3" t="s">
        <v>19</v>
      </c>
      <c r="H1037" s="7">
        <v>3.19</v>
      </c>
      <c r="I1037" s="7">
        <v>158</v>
      </c>
      <c r="J1037" s="7">
        <v>61.26</v>
      </c>
      <c r="K1037" s="7">
        <v>140</v>
      </c>
      <c r="L1037" s="7">
        <v>0</v>
      </c>
      <c r="M1037" s="7" t="str">
        <f>IF(COUNTIF(体测成绩!$A$2:$A$530,$F1037&amp;"")=0,"",IF(VLOOKUP($F1037&amp;"",体测成绩!$A$2:$B$530,2,FALSE)="免测",80,VLOOKUP($F1037&amp;"",体测成绩!$A$2:$B$530,2,FALSE)))</f>
        <v/>
      </c>
      <c r="N1037" s="7" t="str">
        <f>IF(OR(IFERROR(VALUE(M1037)&lt;80,FALSE),COUNTIF(缓考名单!$A$2:$A$49,$F1037&amp;"")&gt;0,COUNTIF(缓考名单!$B$2:$B$49,#REF!)&gt;0,IFERROR(VLOOKUP($F1037&amp;"",学年成绩!$A$2:$B$462,2,FALSE)&lt;&gt;"100%",FALSE)),"是","")</f>
        <v/>
      </c>
      <c r="O1037" s="7"/>
      <c r="P1037" s="8"/>
    </row>
    <row r="1038" ht="35" hidden="1" customHeight="1" spans="1:16">
      <c r="A1038" s="7">
        <v>1036</v>
      </c>
      <c r="B1038" s="7">
        <v>2023</v>
      </c>
      <c r="C1038" s="3" t="s">
        <v>16</v>
      </c>
      <c r="D1038" s="3" t="s">
        <v>26</v>
      </c>
      <c r="E1038" s="3" t="s">
        <v>767</v>
      </c>
      <c r="F1038" s="7">
        <v>202334410124</v>
      </c>
      <c r="G1038" s="3" t="s">
        <v>19</v>
      </c>
      <c r="H1038" s="7">
        <v>4.1</v>
      </c>
      <c r="I1038" s="7">
        <v>40</v>
      </c>
      <c r="J1038" s="7">
        <v>72.93</v>
      </c>
      <c r="K1038" s="7">
        <v>45</v>
      </c>
      <c r="L1038" s="7">
        <v>0</v>
      </c>
      <c r="M1038" s="7" t="str">
        <f>IF(COUNTIF(体测成绩!$A$2:$A$530,$F1038&amp;"")=0,"",IF(VLOOKUP($F1038&amp;"",体测成绩!$A$2:$B$530,2,FALSE)="免测",80,VLOOKUP($F1038&amp;"",体测成绩!$A$2:$B$530,2,FALSE)))</f>
        <v/>
      </c>
      <c r="N1038" s="7" t="str">
        <f>IF(OR(IFERROR(VALUE(M1038)&lt;80,FALSE),COUNTIF(缓考名单!$A$2:$A$49,$F1038&amp;"")&gt;0,COUNTIF(缓考名单!$B$2:$B$49,#REF!)&gt;0,IFERROR(VLOOKUP($F1038&amp;"",学年成绩!$A$2:$B$462,2,FALSE)&lt;&gt;"100%",FALSE)),"是","")</f>
        <v/>
      </c>
      <c r="O1038" s="7"/>
      <c r="P1038" s="8"/>
    </row>
    <row r="1039" ht="35" hidden="1" customHeight="1" spans="1:16">
      <c r="A1039" s="7">
        <v>1037</v>
      </c>
      <c r="B1039" s="7">
        <v>2023</v>
      </c>
      <c r="C1039" s="3" t="s">
        <v>16</v>
      </c>
      <c r="D1039" s="3" t="s">
        <v>26</v>
      </c>
      <c r="E1039" s="3" t="s">
        <v>767</v>
      </c>
      <c r="F1039" s="7">
        <v>202334410127</v>
      </c>
      <c r="G1039" s="3" t="s">
        <v>19</v>
      </c>
      <c r="H1039" s="7">
        <v>3.37</v>
      </c>
      <c r="I1039" s="7">
        <v>144</v>
      </c>
      <c r="J1039" s="7">
        <v>63.34</v>
      </c>
      <c r="K1039" s="7">
        <v>124</v>
      </c>
      <c r="L1039" s="7">
        <v>0</v>
      </c>
      <c r="M1039" s="7" t="str">
        <f>IF(COUNTIF(体测成绩!$A$2:$A$530,$F1039&amp;"")=0,"",IF(VLOOKUP($F1039&amp;"",体测成绩!$A$2:$B$530,2,FALSE)="免测",80,VLOOKUP($F1039&amp;"",体测成绩!$A$2:$B$530,2,FALSE)))</f>
        <v/>
      </c>
      <c r="N1039" s="7" t="str">
        <f>IF(OR(IFERROR(VALUE(M1039)&lt;80,FALSE),COUNTIF(缓考名单!$A$2:$A$49,$F1039&amp;"")&gt;0,COUNTIF(缓考名单!$B$2:$B$49,#REF!)&gt;0,IFERROR(VLOOKUP($F1039&amp;"",学年成绩!$A$2:$B$462,2,FALSE)&lt;&gt;"100%",FALSE)),"是","")</f>
        <v/>
      </c>
      <c r="O1039" s="7"/>
      <c r="P1039" s="8"/>
    </row>
    <row r="1040" ht="35" hidden="1" customHeight="1" spans="1:16">
      <c r="A1040" s="7">
        <v>1038</v>
      </c>
      <c r="B1040" s="7">
        <v>2023</v>
      </c>
      <c r="C1040" s="3" t="s">
        <v>16</v>
      </c>
      <c r="D1040" s="3" t="s">
        <v>26</v>
      </c>
      <c r="E1040" s="3" t="s">
        <v>767</v>
      </c>
      <c r="F1040" s="7">
        <v>202334410109</v>
      </c>
      <c r="G1040" s="3" t="s">
        <v>19</v>
      </c>
      <c r="H1040" s="7">
        <v>4.16</v>
      </c>
      <c r="I1040" s="7">
        <v>37</v>
      </c>
      <c r="J1040" s="7">
        <v>90.82</v>
      </c>
      <c r="K1040" s="7">
        <v>7</v>
      </c>
      <c r="L1040" s="7">
        <v>0</v>
      </c>
      <c r="M1040" s="7" t="str">
        <f>IF(COUNTIF(体测成绩!$A$2:$A$530,$F1040&amp;"")=0,"",IF(VLOOKUP($F1040&amp;"",体测成绩!$A$2:$B$530,2,FALSE)="免测",80,VLOOKUP($F1040&amp;"",体测成绩!$A$2:$B$530,2,FALSE)))</f>
        <v/>
      </c>
      <c r="N1040" s="7" t="str">
        <f>IF(OR(IFERROR(VALUE(M1040)&lt;80,FALSE),COUNTIF(缓考名单!$A$2:$A$49,$F1040&amp;"")&gt;0,COUNTIF(缓考名单!$B$2:$B$49,#REF!)&gt;0,IFERROR(VLOOKUP($F1040&amp;"",学年成绩!$A$2:$B$462,2,FALSE)&lt;&gt;"100%",FALSE)),"是","")</f>
        <v/>
      </c>
      <c r="O1040" s="7"/>
      <c r="P1040" s="8"/>
    </row>
    <row r="1041" ht="35" hidden="1" customHeight="1" spans="1:16">
      <c r="A1041" s="7">
        <v>1039</v>
      </c>
      <c r="B1041" s="7">
        <v>2023</v>
      </c>
      <c r="C1041" s="3" t="s">
        <v>16</v>
      </c>
      <c r="D1041" s="3" t="s">
        <v>26</v>
      </c>
      <c r="E1041" s="3" t="s">
        <v>767</v>
      </c>
      <c r="F1041" s="7">
        <v>202334410108</v>
      </c>
      <c r="G1041" s="3" t="s">
        <v>19</v>
      </c>
      <c r="H1041" s="7">
        <v>4.33</v>
      </c>
      <c r="I1041" s="7">
        <v>17</v>
      </c>
      <c r="J1041" s="7">
        <v>91.1</v>
      </c>
      <c r="K1041" s="7">
        <v>6</v>
      </c>
      <c r="L1041" s="7">
        <v>0</v>
      </c>
      <c r="M1041" s="7" t="str">
        <f>IF(COUNTIF(体测成绩!$A$2:$A$530,$F1041&amp;"")=0,"",IF(VLOOKUP($F1041&amp;"",体测成绩!$A$2:$B$530,2,FALSE)="免测",80,VLOOKUP($F1041&amp;"",体测成绩!$A$2:$B$530,2,FALSE)))</f>
        <v/>
      </c>
      <c r="N1041" s="7" t="str">
        <f>IF(OR(IFERROR(VALUE(M1041)&lt;80,FALSE),COUNTIF(缓考名单!$A$2:$A$49,$F1041&amp;"")&gt;0,COUNTIF(缓考名单!$B$2:$B$49,#REF!)&gt;0,IFERROR(VLOOKUP($F1041&amp;"",学年成绩!$A$2:$B$462,2,FALSE)&lt;&gt;"100%",FALSE)),"是","")</f>
        <v/>
      </c>
      <c r="O1041" s="7"/>
      <c r="P1041" s="8"/>
    </row>
    <row r="1042" ht="35" hidden="1" customHeight="1" spans="1:16">
      <c r="A1042" s="7">
        <v>1040</v>
      </c>
      <c r="B1042" s="7">
        <v>2023</v>
      </c>
      <c r="C1042" s="3" t="s">
        <v>16</v>
      </c>
      <c r="D1042" s="3" t="s">
        <v>26</v>
      </c>
      <c r="E1042" s="3" t="s">
        <v>767</v>
      </c>
      <c r="F1042" s="7">
        <v>202334410125</v>
      </c>
      <c r="G1042" s="3" t="s">
        <v>19</v>
      </c>
      <c r="H1042" s="7">
        <v>3.51</v>
      </c>
      <c r="I1042" s="7">
        <v>133</v>
      </c>
      <c r="J1042" s="7">
        <v>65.04</v>
      </c>
      <c r="K1042" s="7">
        <v>117</v>
      </c>
      <c r="L1042" s="7">
        <v>0</v>
      </c>
      <c r="M1042" s="7" t="str">
        <f>IF(COUNTIF(体测成绩!$A$2:$A$530,$F1042&amp;"")=0,"",IF(VLOOKUP($F1042&amp;"",体测成绩!$A$2:$B$530,2,FALSE)="免测",80,VLOOKUP($F1042&amp;"",体测成绩!$A$2:$B$530,2,FALSE)))</f>
        <v/>
      </c>
      <c r="N1042" s="7" t="str">
        <f>IF(OR(IFERROR(VALUE(M1042)&lt;80,FALSE),COUNTIF(缓考名单!$A$2:$A$49,$F1042&amp;"")&gt;0,COUNTIF(缓考名单!$B$2:$B$49,#REF!)&gt;0,IFERROR(VLOOKUP($F1042&amp;"",学年成绩!$A$2:$B$462,2,FALSE)&lt;&gt;"100%",FALSE)),"是","")</f>
        <v/>
      </c>
      <c r="O1042" s="7"/>
      <c r="P1042" s="8"/>
    </row>
    <row r="1043" ht="35" hidden="1" customHeight="1" spans="1:16">
      <c r="A1043" s="7">
        <v>1041</v>
      </c>
      <c r="B1043" s="7">
        <v>2023</v>
      </c>
      <c r="C1043" s="3" t="s">
        <v>16</v>
      </c>
      <c r="D1043" s="3" t="s">
        <v>26</v>
      </c>
      <c r="E1043" s="3" t="s">
        <v>767</v>
      </c>
      <c r="F1043" s="7">
        <v>202334410111</v>
      </c>
      <c r="G1043" s="3" t="s">
        <v>20</v>
      </c>
      <c r="H1043" s="7">
        <v>4.19</v>
      </c>
      <c r="I1043" s="7">
        <v>28</v>
      </c>
      <c r="J1043" s="7">
        <v>82.46</v>
      </c>
      <c r="K1043" s="7">
        <v>15</v>
      </c>
      <c r="L1043" s="7">
        <v>0</v>
      </c>
      <c r="M1043" s="7" t="str">
        <f>IF(COUNTIF(体测成绩!$A$2:$A$530,$F1043&amp;"")=0,"",IF(VLOOKUP($F1043&amp;"",体测成绩!$A$2:$B$530,2,FALSE)="免测",80,VLOOKUP($F1043&amp;"",体测成绩!$A$2:$B$530,2,FALSE)))</f>
        <v/>
      </c>
      <c r="N1043" s="7" t="str">
        <f>IF(OR(IFERROR(VALUE(M1043)&lt;80,FALSE),COUNTIF(缓考名单!$A$2:$A$49,$F1043&amp;"")&gt;0,COUNTIF(缓考名单!$B$2:$B$49,#REF!)&gt;0,IFERROR(VLOOKUP($F1043&amp;"",学年成绩!$A$2:$B$462,2,FALSE)&lt;&gt;"100%",FALSE)),"是","")</f>
        <v/>
      </c>
      <c r="O1043" s="7"/>
      <c r="P1043" s="8"/>
    </row>
    <row r="1044" ht="35" hidden="1" customHeight="1" spans="1:16">
      <c r="A1044" s="7">
        <v>1042</v>
      </c>
      <c r="B1044" s="7">
        <v>2023</v>
      </c>
      <c r="C1044" s="3" t="s">
        <v>16</v>
      </c>
      <c r="D1044" s="3" t="s">
        <v>26</v>
      </c>
      <c r="E1044" s="3" t="s">
        <v>767</v>
      </c>
      <c r="F1044" s="7">
        <v>202334410112</v>
      </c>
      <c r="G1044" s="3" t="s">
        <v>19</v>
      </c>
      <c r="H1044" s="7">
        <v>3.97</v>
      </c>
      <c r="I1044" s="7">
        <v>66</v>
      </c>
      <c r="J1044" s="7">
        <v>70.36</v>
      </c>
      <c r="K1044" s="7">
        <v>72</v>
      </c>
      <c r="L1044" s="7">
        <v>0</v>
      </c>
      <c r="M1044" s="7" t="str">
        <f>IF(COUNTIF(体测成绩!$A$2:$A$530,$F1044&amp;"")=0,"",IF(VLOOKUP($F1044&amp;"",体测成绩!$A$2:$B$530,2,FALSE)="免测",80,VLOOKUP($F1044&amp;"",体测成绩!$A$2:$B$530,2,FALSE)))</f>
        <v/>
      </c>
      <c r="N1044" s="7" t="str">
        <f>IF(OR(IFERROR(VALUE(M1044)&lt;80,FALSE),COUNTIF(缓考名单!$A$2:$A$49,$F1044&amp;"")&gt;0,COUNTIF(缓考名单!$B$2:$B$49,#REF!)&gt;0,IFERROR(VLOOKUP($F1044&amp;"",学年成绩!$A$2:$B$462,2,FALSE)&lt;&gt;"100%",FALSE)),"是","")</f>
        <v/>
      </c>
      <c r="O1044" s="7"/>
      <c r="P1044" s="8"/>
    </row>
    <row r="1045" ht="35" hidden="1" customHeight="1" spans="1:16">
      <c r="A1045" s="7">
        <v>1043</v>
      </c>
      <c r="B1045" s="7">
        <v>2023</v>
      </c>
      <c r="C1045" s="3" t="s">
        <v>16</v>
      </c>
      <c r="D1045" s="3" t="s">
        <v>26</v>
      </c>
      <c r="E1045" s="3" t="s">
        <v>767</v>
      </c>
      <c r="F1045" s="7">
        <v>202334410110</v>
      </c>
      <c r="G1045" s="3" t="s">
        <v>19</v>
      </c>
      <c r="H1045" s="7">
        <v>3.51</v>
      </c>
      <c r="I1045" s="7">
        <v>132</v>
      </c>
      <c r="J1045" s="7">
        <v>64.96</v>
      </c>
      <c r="K1045" s="7">
        <v>118</v>
      </c>
      <c r="L1045" s="7">
        <v>0</v>
      </c>
      <c r="M1045" s="7" t="str">
        <f>IF(COUNTIF(体测成绩!$A$2:$A$530,$F1045&amp;"")=0,"",IF(VLOOKUP($F1045&amp;"",体测成绩!$A$2:$B$530,2,FALSE)="免测",80,VLOOKUP($F1045&amp;"",体测成绩!$A$2:$B$530,2,FALSE)))</f>
        <v/>
      </c>
      <c r="N1045" s="7" t="str">
        <f>IF(OR(IFERROR(VALUE(M1045)&lt;80,FALSE),COUNTIF(缓考名单!$A$2:$A$49,$F1045&amp;"")&gt;0,COUNTIF(缓考名单!$B$2:$B$49,#REF!)&gt;0,IFERROR(VLOOKUP($F1045&amp;"",学年成绩!$A$2:$B$462,2,FALSE)&lt;&gt;"100%",FALSE)),"是","")</f>
        <v/>
      </c>
      <c r="O1045" s="7"/>
      <c r="P1045" s="8"/>
    </row>
    <row r="1046" ht="35" hidden="1" customHeight="1" spans="1:16">
      <c r="A1046" s="7">
        <v>1044</v>
      </c>
      <c r="B1046" s="7">
        <v>2023</v>
      </c>
      <c r="C1046" s="3" t="s">
        <v>16</v>
      </c>
      <c r="D1046" s="3" t="s">
        <v>26</v>
      </c>
      <c r="E1046" s="3" t="s">
        <v>767</v>
      </c>
      <c r="F1046" s="7">
        <v>202334410116</v>
      </c>
      <c r="G1046" s="3" t="s">
        <v>20</v>
      </c>
      <c r="H1046" s="7">
        <v>3.75</v>
      </c>
      <c r="I1046" s="7">
        <v>101</v>
      </c>
      <c r="J1046" s="7">
        <v>78.82</v>
      </c>
      <c r="K1046" s="7">
        <v>24</v>
      </c>
      <c r="L1046" s="7">
        <v>0</v>
      </c>
      <c r="M1046" s="7" t="str">
        <f>IF(COUNTIF(体测成绩!$A$2:$A$530,$F1046&amp;"")=0,"",IF(VLOOKUP($F1046&amp;"",体测成绩!$A$2:$B$530,2,FALSE)="免测",80,VLOOKUP($F1046&amp;"",体测成绩!$A$2:$B$530,2,FALSE)))</f>
        <v/>
      </c>
      <c r="N1046" s="7" t="str">
        <f>IF(OR(IFERROR(VALUE(M1046)&lt;80,FALSE),COUNTIF(缓考名单!$A$2:$A$49,$F1046&amp;"")&gt;0,COUNTIF(缓考名单!$B$2:$B$49,#REF!)&gt;0,IFERROR(VLOOKUP($F1046&amp;"",学年成绩!$A$2:$B$462,2,FALSE)&lt;&gt;"100%",FALSE)),"是","")</f>
        <v/>
      </c>
      <c r="O1046" s="7"/>
      <c r="P1046" s="8"/>
    </row>
    <row r="1047" ht="35" hidden="1" customHeight="1" spans="1:16">
      <c r="A1047" s="7">
        <v>1045</v>
      </c>
      <c r="B1047" s="7">
        <v>2023</v>
      </c>
      <c r="C1047" s="3" t="s">
        <v>16</v>
      </c>
      <c r="D1047" s="3" t="s">
        <v>26</v>
      </c>
      <c r="E1047" s="3" t="s">
        <v>767</v>
      </c>
      <c r="F1047" s="7">
        <v>202334410114</v>
      </c>
      <c r="G1047" s="3" t="s">
        <v>19</v>
      </c>
      <c r="H1047" s="7">
        <v>3.96</v>
      </c>
      <c r="I1047" s="7">
        <v>69</v>
      </c>
      <c r="J1047" s="7">
        <v>70.75</v>
      </c>
      <c r="K1047" s="7">
        <v>65</v>
      </c>
      <c r="L1047" s="7">
        <v>0</v>
      </c>
      <c r="M1047" s="7" t="str">
        <f>IF(COUNTIF(体测成绩!$A$2:$A$530,$F1047&amp;"")=0,"",IF(VLOOKUP($F1047&amp;"",体测成绩!$A$2:$B$530,2,FALSE)="免测",80,VLOOKUP($F1047&amp;"",体测成绩!$A$2:$B$530,2,FALSE)))</f>
        <v/>
      </c>
      <c r="N1047" s="7" t="str">
        <f>IF(OR(IFERROR(VALUE(M1047)&lt;80,FALSE),COUNTIF(缓考名单!$A$2:$A$49,$F1047&amp;"")&gt;0,COUNTIF(缓考名单!$B$2:$B$49,#REF!)&gt;0,IFERROR(VLOOKUP($F1047&amp;"",学年成绩!$A$2:$B$462,2,FALSE)&lt;&gt;"100%",FALSE)),"是","")</f>
        <v/>
      </c>
      <c r="O1047" s="7"/>
      <c r="P1047" s="8"/>
    </row>
    <row r="1048" ht="35" hidden="1" customHeight="1" spans="1:16">
      <c r="A1048" s="7">
        <v>1046</v>
      </c>
      <c r="B1048" s="7">
        <v>2023</v>
      </c>
      <c r="C1048" s="3" t="s">
        <v>16</v>
      </c>
      <c r="D1048" s="3" t="s">
        <v>26</v>
      </c>
      <c r="E1048" s="3" t="s">
        <v>767</v>
      </c>
      <c r="F1048" s="7">
        <v>202334410118</v>
      </c>
      <c r="G1048" s="3" t="s">
        <v>20</v>
      </c>
      <c r="H1048" s="7">
        <v>4.14</v>
      </c>
      <c r="I1048" s="7">
        <v>39</v>
      </c>
      <c r="J1048" s="7">
        <v>80.93</v>
      </c>
      <c r="K1048" s="7">
        <v>18</v>
      </c>
      <c r="L1048" s="7">
        <v>0</v>
      </c>
      <c r="M1048" s="7" t="str">
        <f>IF(COUNTIF(体测成绩!$A$2:$A$530,$F1048&amp;"")=0,"",IF(VLOOKUP($F1048&amp;"",体测成绩!$A$2:$B$530,2,FALSE)="免测",80,VLOOKUP($F1048&amp;"",体测成绩!$A$2:$B$530,2,FALSE)))</f>
        <v/>
      </c>
      <c r="N1048" s="7" t="str">
        <f>IF(OR(IFERROR(VALUE(M1048)&lt;80,FALSE),COUNTIF(缓考名单!$A$2:$A$49,$F1048&amp;"")&gt;0,COUNTIF(缓考名单!$B$2:$B$49,#REF!)&gt;0,IFERROR(VLOOKUP($F1048&amp;"",学年成绩!$A$2:$B$462,2,FALSE)&lt;&gt;"100%",FALSE)),"是","")</f>
        <v/>
      </c>
      <c r="O1048" s="7"/>
      <c r="P1048" s="8"/>
    </row>
    <row r="1049" ht="35" hidden="1" customHeight="1" spans="1:16">
      <c r="A1049" s="7">
        <v>1047</v>
      </c>
      <c r="B1049" s="7">
        <v>2023</v>
      </c>
      <c r="C1049" s="3" t="s">
        <v>16</v>
      </c>
      <c r="D1049" s="3" t="s">
        <v>26</v>
      </c>
      <c r="E1049" s="3" t="s">
        <v>767</v>
      </c>
      <c r="F1049" s="7">
        <v>202334410123</v>
      </c>
      <c r="G1049" s="3" t="s">
        <v>19</v>
      </c>
      <c r="H1049" s="7">
        <v>4.56</v>
      </c>
      <c r="I1049" s="7">
        <v>2</v>
      </c>
      <c r="J1049" s="7">
        <v>99.07</v>
      </c>
      <c r="K1049" s="7">
        <v>1</v>
      </c>
      <c r="L1049" s="7">
        <v>0</v>
      </c>
      <c r="M1049" s="7" t="str">
        <f>IF(COUNTIF(体测成绩!$A$2:$A$530,$F1049&amp;"")=0,"",IF(VLOOKUP($F1049&amp;"",体测成绩!$A$2:$B$530,2,FALSE)="免测",80,VLOOKUP($F1049&amp;"",体测成绩!$A$2:$B$530,2,FALSE)))</f>
        <v/>
      </c>
      <c r="N1049" s="7" t="str">
        <f>IF(OR(IFERROR(VALUE(M1049)&lt;80,FALSE),COUNTIF(缓考名单!$A$2:$A$49,$F1049&amp;"")&gt;0,COUNTIF(缓考名单!$B$2:$B$49,#REF!)&gt;0,IFERROR(VLOOKUP($F1049&amp;"",学年成绩!$A$2:$B$462,2,FALSE)&lt;&gt;"100%",FALSE)),"是","")</f>
        <v/>
      </c>
      <c r="O1049" s="7"/>
      <c r="P1049" s="8"/>
    </row>
    <row r="1050" ht="35" hidden="1" customHeight="1" spans="1:16">
      <c r="A1050" s="7">
        <v>1048</v>
      </c>
      <c r="B1050" s="7">
        <v>2023</v>
      </c>
      <c r="C1050" s="3" t="s">
        <v>16</v>
      </c>
      <c r="D1050" s="3" t="s">
        <v>26</v>
      </c>
      <c r="E1050" s="3" t="s">
        <v>767</v>
      </c>
      <c r="F1050" s="7">
        <v>202334410130</v>
      </c>
      <c r="G1050" s="3" t="s">
        <v>19</v>
      </c>
      <c r="H1050" s="7">
        <v>4.17</v>
      </c>
      <c r="I1050" s="7">
        <v>35</v>
      </c>
      <c r="J1050" s="7">
        <v>80.67</v>
      </c>
      <c r="K1050" s="7">
        <v>19</v>
      </c>
      <c r="L1050" s="7">
        <v>0</v>
      </c>
      <c r="M1050" s="7" t="str">
        <f>IF(COUNTIF(体测成绩!$A$2:$A$530,$F1050&amp;"")=0,"",IF(VLOOKUP($F1050&amp;"",体测成绩!$A$2:$B$530,2,FALSE)="免测",80,VLOOKUP($F1050&amp;"",体测成绩!$A$2:$B$530,2,FALSE)))</f>
        <v/>
      </c>
      <c r="N1050" s="7" t="str">
        <f>IF(OR(IFERROR(VALUE(M1050)&lt;80,FALSE),COUNTIF(缓考名单!$A$2:$A$49,$F1050&amp;"")&gt;0,COUNTIF(缓考名单!$B$2:$B$49,#REF!)&gt;0,IFERROR(VLOOKUP($F1050&amp;"",学年成绩!$A$2:$B$462,2,FALSE)&lt;&gt;"100%",FALSE)),"是","")</f>
        <v/>
      </c>
      <c r="O1050" s="7"/>
      <c r="P1050" s="8"/>
    </row>
    <row r="1051" ht="35" hidden="1" customHeight="1" spans="1:16">
      <c r="A1051" s="7">
        <v>1049</v>
      </c>
      <c r="B1051" s="7">
        <v>2023</v>
      </c>
      <c r="C1051" s="3" t="s">
        <v>16</v>
      </c>
      <c r="D1051" s="3" t="s">
        <v>26</v>
      </c>
      <c r="E1051" s="3" t="s">
        <v>767</v>
      </c>
      <c r="F1051" s="7">
        <v>202334410105</v>
      </c>
      <c r="G1051" s="3" t="s">
        <v>20</v>
      </c>
      <c r="H1051" s="7">
        <v>3.91</v>
      </c>
      <c r="I1051" s="7">
        <v>76</v>
      </c>
      <c r="J1051" s="7">
        <v>84.06</v>
      </c>
      <c r="K1051" s="7">
        <v>14</v>
      </c>
      <c r="L1051" s="7">
        <v>0</v>
      </c>
      <c r="M1051" s="7" t="str">
        <f>IF(COUNTIF(体测成绩!$A$2:$A$530,$F1051&amp;"")=0,"",IF(VLOOKUP($F1051&amp;"",体测成绩!$A$2:$B$530,2,FALSE)="免测",80,VLOOKUP($F1051&amp;"",体测成绩!$A$2:$B$530,2,FALSE)))</f>
        <v/>
      </c>
      <c r="N1051" s="7" t="str">
        <f>IF(OR(IFERROR(VALUE(M1051)&lt;80,FALSE),COUNTIF(缓考名单!$A$2:$A$49,$F1051&amp;"")&gt;0,COUNTIF(缓考名单!$B$2:$B$49,#REF!)&gt;0,IFERROR(VLOOKUP($F1051&amp;"",学年成绩!$A$2:$B$462,2,FALSE)&lt;&gt;"100%",FALSE)),"是","")</f>
        <v/>
      </c>
      <c r="O1051" s="7"/>
      <c r="P1051" s="8"/>
    </row>
    <row r="1052" ht="35" hidden="1" customHeight="1" spans="1:16">
      <c r="A1052" s="7">
        <v>1050</v>
      </c>
      <c r="B1052" s="7">
        <v>2023</v>
      </c>
      <c r="C1052" s="3" t="s">
        <v>16</v>
      </c>
      <c r="D1052" s="3" t="s">
        <v>26</v>
      </c>
      <c r="E1052" s="3" t="s">
        <v>767</v>
      </c>
      <c r="F1052" s="7">
        <v>202334410101</v>
      </c>
      <c r="G1052" s="3" t="s">
        <v>20</v>
      </c>
      <c r="H1052" s="7">
        <v>3.86</v>
      </c>
      <c r="I1052" s="7">
        <v>89</v>
      </c>
      <c r="J1052" s="7">
        <v>69.11</v>
      </c>
      <c r="K1052" s="7">
        <v>84</v>
      </c>
      <c r="L1052" s="7">
        <v>0</v>
      </c>
      <c r="M1052" s="7" t="str">
        <f>IF(COUNTIF(体测成绩!$A$2:$A$530,$F1052&amp;"")=0,"",IF(VLOOKUP($F1052&amp;"",体测成绩!$A$2:$B$530,2,FALSE)="免测",80,VLOOKUP($F1052&amp;"",体测成绩!$A$2:$B$530,2,FALSE)))</f>
        <v/>
      </c>
      <c r="N1052" s="7" t="str">
        <f>IF(OR(IFERROR(VALUE(M1052)&lt;80,FALSE),COUNTIF(缓考名单!$A$2:$A$49,$F1052&amp;"")&gt;0,COUNTIF(缓考名单!$B$2:$B$49,#REF!)&gt;0,IFERROR(VLOOKUP($F1052&amp;"",学年成绩!$A$2:$B$462,2,FALSE)&lt;&gt;"100%",FALSE)),"是","")</f>
        <v/>
      </c>
      <c r="O1052" s="7"/>
      <c r="P1052" s="8"/>
    </row>
    <row r="1053" ht="35" hidden="1" customHeight="1" spans="1:16">
      <c r="A1053" s="7">
        <v>1051</v>
      </c>
      <c r="B1053" s="7">
        <v>2023</v>
      </c>
      <c r="C1053" s="3" t="s">
        <v>16</v>
      </c>
      <c r="D1053" s="3" t="s">
        <v>26</v>
      </c>
      <c r="E1053" s="3" t="s">
        <v>767</v>
      </c>
      <c r="F1053" s="7">
        <v>202334410102</v>
      </c>
      <c r="G1053" s="3" t="s">
        <v>20</v>
      </c>
      <c r="H1053" s="7">
        <v>4.01</v>
      </c>
      <c r="I1053" s="7">
        <v>53</v>
      </c>
      <c r="J1053" s="7">
        <v>70.81</v>
      </c>
      <c r="K1053" s="7">
        <v>63</v>
      </c>
      <c r="L1053" s="7">
        <v>0</v>
      </c>
      <c r="M1053" s="7" t="str">
        <f>IF(COUNTIF(体测成绩!$A$2:$A$530,$F1053&amp;"")=0,"",IF(VLOOKUP($F1053&amp;"",体测成绩!$A$2:$B$530,2,FALSE)="免测",80,VLOOKUP($F1053&amp;"",体测成绩!$A$2:$B$530,2,FALSE)))</f>
        <v/>
      </c>
      <c r="N1053" s="7" t="str">
        <f>IF(OR(IFERROR(VALUE(M1053)&lt;80,FALSE),COUNTIF(缓考名单!$A$2:$A$49,$F1053&amp;"")&gt;0,COUNTIF(缓考名单!$B$2:$B$49,#REF!)&gt;0,IFERROR(VLOOKUP($F1053&amp;"",学年成绩!$A$2:$B$462,2,FALSE)&lt;&gt;"100%",FALSE)),"是","")</f>
        <v/>
      </c>
      <c r="O1053" s="7"/>
      <c r="P1053" s="8"/>
    </row>
    <row r="1054" ht="35" hidden="1" customHeight="1" spans="1:16">
      <c r="A1054" s="7">
        <v>1052</v>
      </c>
      <c r="B1054" s="7">
        <v>2023</v>
      </c>
      <c r="C1054" s="3" t="s">
        <v>16</v>
      </c>
      <c r="D1054" s="3" t="s">
        <v>26</v>
      </c>
      <c r="E1054" s="3" t="s">
        <v>767</v>
      </c>
      <c r="F1054" s="7">
        <v>202334410104</v>
      </c>
      <c r="G1054" s="3" t="s">
        <v>19</v>
      </c>
      <c r="H1054" s="7">
        <v>3.56</v>
      </c>
      <c r="I1054" s="7">
        <v>128</v>
      </c>
      <c r="J1054" s="7">
        <v>66.68</v>
      </c>
      <c r="K1054" s="7">
        <v>105</v>
      </c>
      <c r="L1054" s="7">
        <v>0</v>
      </c>
      <c r="M1054" s="7" t="str">
        <f>IF(COUNTIF(体测成绩!$A$2:$A$530,$F1054&amp;"")=0,"",IF(VLOOKUP($F1054&amp;"",体测成绩!$A$2:$B$530,2,FALSE)="免测",80,VLOOKUP($F1054&amp;"",体测成绩!$A$2:$B$530,2,FALSE)))</f>
        <v/>
      </c>
      <c r="N1054" s="7" t="str">
        <f>IF(OR(IFERROR(VALUE(M1054)&lt;80,FALSE),COUNTIF(缓考名单!$A$2:$A$49,$F1054&amp;"")&gt;0,COUNTIF(缓考名单!$B$2:$B$49,#REF!)&gt;0,IFERROR(VLOOKUP($F1054&amp;"",学年成绩!$A$2:$B$462,2,FALSE)&lt;&gt;"100%",FALSE)),"是","")</f>
        <v/>
      </c>
      <c r="O1054" s="7"/>
      <c r="P1054" s="8"/>
    </row>
    <row r="1055" ht="35" hidden="1" customHeight="1" spans="1:16">
      <c r="A1055" s="7">
        <v>1053</v>
      </c>
      <c r="B1055" s="7">
        <v>2023</v>
      </c>
      <c r="C1055" s="3" t="s">
        <v>16</v>
      </c>
      <c r="D1055" s="3" t="s">
        <v>26</v>
      </c>
      <c r="E1055" s="3" t="s">
        <v>767</v>
      </c>
      <c r="F1055" s="7">
        <v>202334410103</v>
      </c>
      <c r="G1055" s="3" t="s">
        <v>20</v>
      </c>
      <c r="H1055" s="7">
        <v>4.03</v>
      </c>
      <c r="I1055" s="7">
        <v>49</v>
      </c>
      <c r="J1055" s="7">
        <v>71.4</v>
      </c>
      <c r="K1055" s="7">
        <v>56</v>
      </c>
      <c r="L1055" s="7">
        <v>0</v>
      </c>
      <c r="M1055" s="7" t="str">
        <f>IF(COUNTIF(体测成绩!$A$2:$A$530,$F1055&amp;"")=0,"",IF(VLOOKUP($F1055&amp;"",体测成绩!$A$2:$B$530,2,FALSE)="免测",80,VLOOKUP($F1055&amp;"",体测成绩!$A$2:$B$530,2,FALSE)))</f>
        <v/>
      </c>
      <c r="N1055" s="7" t="str">
        <f>IF(OR(IFERROR(VALUE(M1055)&lt;80,FALSE),COUNTIF(缓考名单!$A$2:$A$49,$F1055&amp;"")&gt;0,COUNTIF(缓考名单!$B$2:$B$49,#REF!)&gt;0,IFERROR(VLOOKUP($F1055&amp;"",学年成绩!$A$2:$B$462,2,FALSE)&lt;&gt;"100%",FALSE)),"是","")</f>
        <v/>
      </c>
      <c r="O1055" s="7"/>
      <c r="P1055" s="8"/>
    </row>
    <row r="1056" ht="35" hidden="1" customHeight="1" spans="1:16">
      <c r="A1056" s="7">
        <v>1054</v>
      </c>
      <c r="B1056" s="7">
        <v>2023</v>
      </c>
      <c r="C1056" s="3" t="s">
        <v>16</v>
      </c>
      <c r="D1056" s="3" t="s">
        <v>26</v>
      </c>
      <c r="E1056" s="3" t="s">
        <v>767</v>
      </c>
      <c r="F1056" s="7">
        <v>202334410119</v>
      </c>
      <c r="G1056" s="3" t="s">
        <v>19</v>
      </c>
      <c r="H1056" s="7">
        <v>3.36</v>
      </c>
      <c r="I1056" s="7">
        <v>146</v>
      </c>
      <c r="J1056" s="7">
        <v>63.08</v>
      </c>
      <c r="K1056" s="7">
        <v>128</v>
      </c>
      <c r="L1056" s="7">
        <v>0</v>
      </c>
      <c r="M1056" s="7" t="str">
        <f>IF(COUNTIF(体测成绩!$A$2:$A$530,$F1056&amp;"")=0,"",IF(VLOOKUP($F1056&amp;"",体测成绩!$A$2:$B$530,2,FALSE)="免测",80,VLOOKUP($F1056&amp;"",体测成绩!$A$2:$B$530,2,FALSE)))</f>
        <v/>
      </c>
      <c r="N1056" s="7" t="str">
        <f>IF(OR(IFERROR(VALUE(M1056)&lt;80,FALSE),COUNTIF(缓考名单!$A$2:$A$49,$F1056&amp;"")&gt;0,COUNTIF(缓考名单!$B$2:$B$49,#REF!)&gt;0,IFERROR(VLOOKUP($F1056&amp;"",学年成绩!$A$2:$B$462,2,FALSE)&lt;&gt;"100%",FALSE)),"是","")</f>
        <v/>
      </c>
      <c r="O1056" s="7"/>
      <c r="P1056" s="8"/>
    </row>
    <row r="1057" ht="35" hidden="1" customHeight="1" spans="1:16">
      <c r="A1057" s="7">
        <v>1055</v>
      </c>
      <c r="B1057" s="7">
        <v>2023</v>
      </c>
      <c r="C1057" s="3" t="s">
        <v>16</v>
      </c>
      <c r="D1057" s="3" t="s">
        <v>26</v>
      </c>
      <c r="E1057" s="3" t="s">
        <v>767</v>
      </c>
      <c r="F1057" s="7">
        <v>202328310316</v>
      </c>
      <c r="G1057" s="3" t="s">
        <v>19</v>
      </c>
      <c r="H1057" s="7">
        <v>3.75</v>
      </c>
      <c r="I1057" s="7">
        <v>102</v>
      </c>
      <c r="J1057" s="7">
        <v>79.33</v>
      </c>
      <c r="K1057" s="7">
        <v>23</v>
      </c>
      <c r="L1057" s="7">
        <v>0</v>
      </c>
      <c r="M1057" s="7" t="str">
        <f>IF(COUNTIF(体测成绩!$A$2:$A$530,$F1057&amp;"")=0,"",IF(VLOOKUP($F1057&amp;"",体测成绩!$A$2:$B$530,2,FALSE)="免测",80,VLOOKUP($F1057&amp;"",体测成绩!$A$2:$B$530,2,FALSE)))</f>
        <v/>
      </c>
      <c r="N1057" s="7" t="str">
        <f>IF(OR(IFERROR(VALUE(M1057)&lt;80,FALSE),COUNTIF(缓考名单!$A$2:$A$49,$F1057&amp;"")&gt;0,COUNTIF(缓考名单!$B$2:$B$49,#REF!)&gt;0,IFERROR(VLOOKUP($F1057&amp;"",学年成绩!$A$2:$B$462,2,FALSE)&lt;&gt;"100%",FALSE)),"是","")</f>
        <v/>
      </c>
      <c r="O1057" s="7"/>
      <c r="P1057" s="8"/>
    </row>
    <row r="1058" ht="35" hidden="1" customHeight="1" spans="1:16">
      <c r="A1058" s="7">
        <v>1056</v>
      </c>
      <c r="B1058" s="7">
        <v>2023</v>
      </c>
      <c r="C1058" s="3" t="s">
        <v>16</v>
      </c>
      <c r="D1058" s="3" t="s">
        <v>26</v>
      </c>
      <c r="E1058" s="3" t="s">
        <v>767</v>
      </c>
      <c r="F1058" s="7">
        <v>202328110618</v>
      </c>
      <c r="G1058" s="3" t="s">
        <v>20</v>
      </c>
      <c r="H1058" s="7">
        <v>3.63</v>
      </c>
      <c r="I1058" s="7">
        <v>120</v>
      </c>
      <c r="J1058" s="7">
        <v>50.31</v>
      </c>
      <c r="K1058" s="7">
        <v>191</v>
      </c>
      <c r="L1058" s="7">
        <v>0</v>
      </c>
      <c r="M1058" s="7" t="str">
        <f>IF(COUNTIF(体测成绩!$A$2:$A$530,$F1058&amp;"")=0,"",IF(VLOOKUP($F1058&amp;"",体测成绩!$A$2:$B$530,2,FALSE)="免测",80,VLOOKUP($F1058&amp;"",体测成绩!$A$2:$B$530,2,FALSE)))</f>
        <v/>
      </c>
      <c r="N1058" s="7" t="str">
        <f>IF(OR(IFERROR(VALUE(M1058)&lt;80,FALSE),COUNTIF(缓考名单!$A$2:$A$49,$F1058&amp;"")&gt;0,COUNTIF(缓考名单!$B$2:$B$49,#REF!)&gt;0,IFERROR(VLOOKUP($F1058&amp;"",学年成绩!$A$2:$B$462,2,FALSE)&lt;&gt;"100%",FALSE)),"是","")</f>
        <v/>
      </c>
      <c r="O1058" s="7"/>
      <c r="P1058" s="8"/>
    </row>
    <row r="1059" ht="35" hidden="1" customHeight="1" spans="1:16">
      <c r="A1059" s="7">
        <v>1057</v>
      </c>
      <c r="B1059" s="7">
        <v>2023</v>
      </c>
      <c r="C1059" s="3" t="s">
        <v>16</v>
      </c>
      <c r="D1059" s="3" t="s">
        <v>26</v>
      </c>
      <c r="E1059" s="3" t="s">
        <v>767</v>
      </c>
      <c r="F1059" s="7">
        <v>202334410107</v>
      </c>
      <c r="G1059" s="3" t="s">
        <v>19</v>
      </c>
      <c r="H1059" s="7">
        <v>3.68</v>
      </c>
      <c r="I1059" s="7">
        <v>114</v>
      </c>
      <c r="J1059" s="7">
        <v>67.14</v>
      </c>
      <c r="K1059" s="7">
        <v>100</v>
      </c>
      <c r="L1059" s="7">
        <v>0</v>
      </c>
      <c r="M1059" s="7" t="str">
        <f>IF(COUNTIF(体测成绩!$A$2:$A$530,$F1059&amp;"")=0,"",IF(VLOOKUP($F1059&amp;"",体测成绩!$A$2:$B$530,2,FALSE)="免测",80,VLOOKUP($F1059&amp;"",体测成绩!$A$2:$B$530,2,FALSE)))</f>
        <v/>
      </c>
      <c r="N1059" s="7" t="str">
        <f>IF(OR(IFERROR(VALUE(M1059)&lt;80,FALSE),COUNTIF(缓考名单!$A$2:$A$49,$F1059&amp;"")&gt;0,COUNTIF(缓考名单!$B$2:$B$49,#REF!)&gt;0,IFERROR(VLOOKUP($F1059&amp;"",学年成绩!$A$2:$B$462,2,FALSE)&lt;&gt;"100%",FALSE)),"是","")</f>
        <v/>
      </c>
      <c r="O1059" s="7"/>
      <c r="P1059" s="8"/>
    </row>
    <row r="1060" ht="35" hidden="1" customHeight="1" spans="1:16">
      <c r="A1060" s="7">
        <v>1058</v>
      </c>
      <c r="B1060" s="7">
        <v>2023</v>
      </c>
      <c r="C1060" s="3" t="s">
        <v>16</v>
      </c>
      <c r="D1060" s="3" t="s">
        <v>26</v>
      </c>
      <c r="E1060" s="3" t="s">
        <v>767</v>
      </c>
      <c r="F1060" s="7">
        <v>202334410106</v>
      </c>
      <c r="G1060" s="3" t="s">
        <v>19</v>
      </c>
      <c r="H1060" s="7">
        <v>4.03</v>
      </c>
      <c r="I1060" s="7">
        <v>50</v>
      </c>
      <c r="J1060" s="7">
        <v>71.24</v>
      </c>
      <c r="K1060" s="7">
        <v>60</v>
      </c>
      <c r="L1060" s="7">
        <v>0</v>
      </c>
      <c r="M1060" s="7" t="str">
        <f>IF(COUNTIF(体测成绩!$A$2:$A$530,$F1060&amp;"")=0,"",IF(VLOOKUP($F1060&amp;"",体测成绩!$A$2:$B$530,2,FALSE)="免测",80,VLOOKUP($F1060&amp;"",体测成绩!$A$2:$B$530,2,FALSE)))</f>
        <v/>
      </c>
      <c r="N1060" s="7" t="str">
        <f>IF(OR(IFERROR(VALUE(M1060)&lt;80,FALSE),COUNTIF(缓考名单!$A$2:$A$49,$F1060&amp;"")&gt;0,COUNTIF(缓考名单!$B$2:$B$49,#REF!)&gt;0,IFERROR(VLOOKUP($F1060&amp;"",学年成绩!$A$2:$B$462,2,FALSE)&lt;&gt;"100%",FALSE)),"是","")</f>
        <v/>
      </c>
      <c r="O1060" s="7"/>
      <c r="P1060" s="8"/>
    </row>
    <row r="1061" ht="35" hidden="1" customHeight="1" spans="1:16">
      <c r="A1061" s="7">
        <v>1059</v>
      </c>
      <c r="B1061" s="7">
        <v>2023</v>
      </c>
      <c r="C1061" s="3" t="s">
        <v>16</v>
      </c>
      <c r="D1061" s="3" t="s">
        <v>26</v>
      </c>
      <c r="E1061" s="3" t="s">
        <v>768</v>
      </c>
      <c r="F1061" s="7">
        <v>202334410219</v>
      </c>
      <c r="G1061" s="3" t="s">
        <v>19</v>
      </c>
      <c r="H1061" s="7">
        <v>3.99</v>
      </c>
      <c r="I1061" s="7">
        <v>61</v>
      </c>
      <c r="J1061" s="7">
        <v>0</v>
      </c>
      <c r="K1061" s="7">
        <v>422</v>
      </c>
      <c r="L1061" s="7">
        <v>0</v>
      </c>
      <c r="M1061" s="7" t="str">
        <f>IF(COUNTIF(体测成绩!$A$2:$A$530,$F1061&amp;"")=0,"",IF(VLOOKUP($F1061&amp;"",体测成绩!$A$2:$B$530,2,FALSE)="免测",80,VLOOKUP($F1061&amp;"",体测成绩!$A$2:$B$530,2,FALSE)))</f>
        <v/>
      </c>
      <c r="N1061" s="7" t="str">
        <f>IF(OR(IFERROR(VALUE(M1061)&lt;80,FALSE),COUNTIF(缓考名单!$A$2:$A$49,$F1061&amp;"")&gt;0,COUNTIF(缓考名单!$B$2:$B$49,#REF!)&gt;0,IFERROR(VLOOKUP($F1061&amp;"",学年成绩!$A$2:$B$462,2,FALSE)&lt;&gt;"100%",FALSE)),"是","")</f>
        <v/>
      </c>
      <c r="O1061" s="7"/>
      <c r="P1061" s="8"/>
    </row>
    <row r="1062" ht="35" hidden="1" customHeight="1" spans="1:16">
      <c r="A1062" s="7">
        <v>1060</v>
      </c>
      <c r="B1062" s="7">
        <v>2023</v>
      </c>
      <c r="C1062" s="3" t="s">
        <v>16</v>
      </c>
      <c r="D1062" s="3" t="s">
        <v>26</v>
      </c>
      <c r="E1062" s="3" t="s">
        <v>768</v>
      </c>
      <c r="F1062" s="7">
        <v>202334410201</v>
      </c>
      <c r="G1062" s="3" t="s">
        <v>19</v>
      </c>
      <c r="H1062" s="7">
        <v>4.01</v>
      </c>
      <c r="I1062" s="7">
        <v>55</v>
      </c>
      <c r="J1062" s="7">
        <v>0</v>
      </c>
      <c r="K1062" s="7">
        <v>422</v>
      </c>
      <c r="L1062" s="7">
        <v>0</v>
      </c>
      <c r="M1062" s="7" t="str">
        <f>IF(COUNTIF(体测成绩!$A$2:$A$530,$F1062&amp;"")=0,"",IF(VLOOKUP($F1062&amp;"",体测成绩!$A$2:$B$530,2,FALSE)="免测",80,VLOOKUP($F1062&amp;"",体测成绩!$A$2:$B$530,2,FALSE)))</f>
        <v/>
      </c>
      <c r="N1062" s="7" t="str">
        <f>IF(OR(IFERROR(VALUE(M1062)&lt;80,FALSE),COUNTIF(缓考名单!$A$2:$A$49,$F1062&amp;"")&gt;0,COUNTIF(缓考名单!$B$2:$B$49,#REF!)&gt;0,IFERROR(VLOOKUP($F1062&amp;"",学年成绩!$A$2:$B$462,2,FALSE)&lt;&gt;"100%",FALSE)),"是","")</f>
        <v/>
      </c>
      <c r="O1062" s="7"/>
      <c r="P1062" s="8"/>
    </row>
    <row r="1063" ht="35" hidden="1" customHeight="1" spans="1:16">
      <c r="A1063" s="7">
        <v>1061</v>
      </c>
      <c r="B1063" s="7">
        <v>2023</v>
      </c>
      <c r="C1063" s="3" t="s">
        <v>16</v>
      </c>
      <c r="D1063" s="3" t="s">
        <v>26</v>
      </c>
      <c r="E1063" s="3" t="s">
        <v>768</v>
      </c>
      <c r="F1063" s="7">
        <v>202334410225</v>
      </c>
      <c r="G1063" s="3" t="s">
        <v>19</v>
      </c>
      <c r="H1063" s="7">
        <v>4.01</v>
      </c>
      <c r="I1063" s="7">
        <v>56</v>
      </c>
      <c r="J1063" s="7">
        <v>0</v>
      </c>
      <c r="K1063" s="7">
        <v>422</v>
      </c>
      <c r="L1063" s="7">
        <v>0</v>
      </c>
      <c r="M1063" s="7" t="str">
        <f>IF(COUNTIF(体测成绩!$A$2:$A$530,$F1063&amp;"")=0,"",IF(VLOOKUP($F1063&amp;"",体测成绩!$A$2:$B$530,2,FALSE)="免测",80,VLOOKUP($F1063&amp;"",体测成绩!$A$2:$B$530,2,FALSE)))</f>
        <v/>
      </c>
      <c r="N1063" s="7" t="str">
        <f>IF(OR(IFERROR(VALUE(M1063)&lt;80,FALSE),COUNTIF(缓考名单!$A$2:$A$49,$F1063&amp;"")&gt;0,COUNTIF(缓考名单!$B$2:$B$49,#REF!)&gt;0,IFERROR(VLOOKUP($F1063&amp;"",学年成绩!$A$2:$B$462,2,FALSE)&lt;&gt;"100%",FALSE)),"是","")</f>
        <v/>
      </c>
      <c r="O1063" s="7"/>
      <c r="P1063" s="8"/>
    </row>
    <row r="1064" ht="35" hidden="1" customHeight="1" spans="1:16">
      <c r="A1064" s="7">
        <v>1062</v>
      </c>
      <c r="B1064" s="7">
        <v>2023</v>
      </c>
      <c r="C1064" s="3" t="s">
        <v>16</v>
      </c>
      <c r="D1064" s="3" t="s">
        <v>26</v>
      </c>
      <c r="E1064" s="3" t="s">
        <v>768</v>
      </c>
      <c r="F1064" s="7">
        <v>202334410210</v>
      </c>
      <c r="G1064" s="3" t="s">
        <v>19</v>
      </c>
      <c r="H1064" s="7">
        <v>3.87</v>
      </c>
      <c r="I1064" s="7">
        <v>86</v>
      </c>
      <c r="J1064" s="7">
        <v>0</v>
      </c>
      <c r="K1064" s="7">
        <v>422</v>
      </c>
      <c r="L1064" s="7">
        <v>0</v>
      </c>
      <c r="M1064" s="7" t="str">
        <f>IF(COUNTIF(体测成绩!$A$2:$A$530,$F1064&amp;"")=0,"",IF(VLOOKUP($F1064&amp;"",体测成绩!$A$2:$B$530,2,FALSE)="免测",80,VLOOKUP($F1064&amp;"",体测成绩!$A$2:$B$530,2,FALSE)))</f>
        <v/>
      </c>
      <c r="N1064" s="7" t="str">
        <f>IF(OR(IFERROR(VALUE(M1064)&lt;80,FALSE),COUNTIF(缓考名单!$A$2:$A$49,$F1064&amp;"")&gt;0,COUNTIF(缓考名单!$B$2:$B$49,#REF!)&gt;0,IFERROR(VLOOKUP($F1064&amp;"",学年成绩!$A$2:$B$462,2,FALSE)&lt;&gt;"100%",FALSE)),"是","")</f>
        <v/>
      </c>
      <c r="O1064" s="7"/>
      <c r="P1064" s="8"/>
    </row>
    <row r="1065" ht="35" hidden="1" customHeight="1" spans="1:16">
      <c r="A1065" s="7">
        <v>1063</v>
      </c>
      <c r="B1065" s="7">
        <v>2023</v>
      </c>
      <c r="C1065" s="3" t="s">
        <v>16</v>
      </c>
      <c r="D1065" s="3" t="s">
        <v>26</v>
      </c>
      <c r="E1065" s="3" t="s">
        <v>768</v>
      </c>
      <c r="F1065" s="7">
        <v>202334410211</v>
      </c>
      <c r="G1065" s="3" t="s">
        <v>20</v>
      </c>
      <c r="H1065" s="7">
        <v>3.52</v>
      </c>
      <c r="I1065" s="7">
        <v>131</v>
      </c>
      <c r="J1065" s="7">
        <v>0</v>
      </c>
      <c r="K1065" s="7">
        <v>422</v>
      </c>
      <c r="L1065" s="7">
        <v>0</v>
      </c>
      <c r="M1065" s="7" t="str">
        <f>IF(COUNTIF(体测成绩!$A$2:$A$530,$F1065&amp;"")=0,"",IF(VLOOKUP($F1065&amp;"",体测成绩!$A$2:$B$530,2,FALSE)="免测",80,VLOOKUP($F1065&amp;"",体测成绩!$A$2:$B$530,2,FALSE)))</f>
        <v/>
      </c>
      <c r="N1065" s="7" t="str">
        <f>IF(OR(IFERROR(VALUE(M1065)&lt;80,FALSE),COUNTIF(缓考名单!$A$2:$A$49,$F1065&amp;"")&gt;0,COUNTIF(缓考名单!$B$2:$B$49,#REF!)&gt;0,IFERROR(VLOOKUP($F1065&amp;"",学年成绩!$A$2:$B$462,2,FALSE)&lt;&gt;"100%",FALSE)),"是","")</f>
        <v/>
      </c>
      <c r="O1065" s="7"/>
      <c r="P1065" s="8"/>
    </row>
    <row r="1066" ht="35" hidden="1" customHeight="1" spans="1:16">
      <c r="A1066" s="7">
        <v>1064</v>
      </c>
      <c r="B1066" s="7">
        <v>2023</v>
      </c>
      <c r="C1066" s="3" t="s">
        <v>16</v>
      </c>
      <c r="D1066" s="3" t="s">
        <v>26</v>
      </c>
      <c r="E1066" s="3" t="s">
        <v>768</v>
      </c>
      <c r="F1066" s="7">
        <v>202334410221</v>
      </c>
      <c r="G1066" s="3" t="s">
        <v>20</v>
      </c>
      <c r="H1066" s="7">
        <v>4.17</v>
      </c>
      <c r="I1066" s="7">
        <v>34</v>
      </c>
      <c r="J1066" s="7">
        <v>0</v>
      </c>
      <c r="K1066" s="7">
        <v>422</v>
      </c>
      <c r="L1066" s="7">
        <v>0</v>
      </c>
      <c r="M1066" s="7" t="str">
        <f>IF(COUNTIF(体测成绩!$A$2:$A$530,$F1066&amp;"")=0,"",IF(VLOOKUP($F1066&amp;"",体测成绩!$A$2:$B$530,2,FALSE)="免测",80,VLOOKUP($F1066&amp;"",体测成绩!$A$2:$B$530,2,FALSE)))</f>
        <v/>
      </c>
      <c r="N1066" s="7" t="str">
        <f>IF(OR(IFERROR(VALUE(M1066)&lt;80,FALSE),COUNTIF(缓考名单!$A$2:$A$49,$F1066&amp;"")&gt;0,COUNTIF(缓考名单!$B$2:$B$49,#REF!)&gt;0,IFERROR(VLOOKUP($F1066&amp;"",学年成绩!$A$2:$B$462,2,FALSE)&lt;&gt;"100%",FALSE)),"是","")</f>
        <v/>
      </c>
      <c r="O1066" s="7"/>
      <c r="P1066" s="8"/>
    </row>
    <row r="1067" ht="35" hidden="1" customHeight="1" spans="1:16">
      <c r="A1067" s="7">
        <v>1065</v>
      </c>
      <c r="B1067" s="7">
        <v>2023</v>
      </c>
      <c r="C1067" s="3" t="s">
        <v>16</v>
      </c>
      <c r="D1067" s="3" t="s">
        <v>26</v>
      </c>
      <c r="E1067" s="3" t="s">
        <v>768</v>
      </c>
      <c r="F1067" s="7">
        <v>202334410230</v>
      </c>
      <c r="G1067" s="3" t="s">
        <v>19</v>
      </c>
      <c r="H1067" s="7">
        <v>3.69</v>
      </c>
      <c r="I1067" s="7">
        <v>111</v>
      </c>
      <c r="J1067" s="7">
        <v>0</v>
      </c>
      <c r="K1067" s="7">
        <v>422</v>
      </c>
      <c r="L1067" s="7">
        <v>0</v>
      </c>
      <c r="M1067" s="7" t="str">
        <f>IF(COUNTIF(体测成绩!$A$2:$A$530,$F1067&amp;"")=0,"",IF(VLOOKUP($F1067&amp;"",体测成绩!$A$2:$B$530,2,FALSE)="免测",80,VLOOKUP($F1067&amp;"",体测成绩!$A$2:$B$530,2,FALSE)))</f>
        <v/>
      </c>
      <c r="N1067" s="7" t="str">
        <f>IF(OR(IFERROR(VALUE(M1067)&lt;80,FALSE),COUNTIF(缓考名单!$A$2:$A$49,$F1067&amp;"")&gt;0,COUNTIF(缓考名单!$B$2:$B$49,#REF!)&gt;0,IFERROR(VLOOKUP($F1067&amp;"",学年成绩!$A$2:$B$462,2,FALSE)&lt;&gt;"100%",FALSE)),"是","")</f>
        <v/>
      </c>
      <c r="O1067" s="7"/>
      <c r="P1067" s="8"/>
    </row>
    <row r="1068" ht="35" hidden="1" customHeight="1" spans="1:16">
      <c r="A1068" s="7">
        <v>1066</v>
      </c>
      <c r="B1068" s="7">
        <v>2023</v>
      </c>
      <c r="C1068" s="3" t="s">
        <v>16</v>
      </c>
      <c r="D1068" s="3" t="s">
        <v>26</v>
      </c>
      <c r="E1068" s="3" t="s">
        <v>768</v>
      </c>
      <c r="F1068" s="7">
        <v>202334410227</v>
      </c>
      <c r="G1068" s="3" t="s">
        <v>20</v>
      </c>
      <c r="H1068" s="7">
        <v>3.27</v>
      </c>
      <c r="I1068" s="7">
        <v>155</v>
      </c>
      <c r="J1068" s="7">
        <v>0</v>
      </c>
      <c r="K1068" s="7">
        <v>422</v>
      </c>
      <c r="L1068" s="7">
        <v>0</v>
      </c>
      <c r="M1068" s="7" t="str">
        <f>IF(COUNTIF(体测成绩!$A$2:$A$530,$F1068&amp;"")=0,"",IF(VLOOKUP($F1068&amp;"",体测成绩!$A$2:$B$530,2,FALSE)="免测",80,VLOOKUP($F1068&amp;"",体测成绩!$A$2:$B$530,2,FALSE)))</f>
        <v/>
      </c>
      <c r="N1068" s="7" t="str">
        <f>IF(OR(IFERROR(VALUE(M1068)&lt;80,FALSE),COUNTIF(缓考名单!$A$2:$A$49,$F1068&amp;"")&gt;0,COUNTIF(缓考名单!$B$2:$B$49,#REF!)&gt;0,IFERROR(VLOOKUP($F1068&amp;"",学年成绩!$A$2:$B$462,2,FALSE)&lt;&gt;"100%",FALSE)),"是","")</f>
        <v/>
      </c>
      <c r="O1068" s="7"/>
      <c r="P1068" s="8"/>
    </row>
    <row r="1069" ht="35" hidden="1" customHeight="1" spans="1:16">
      <c r="A1069" s="7">
        <v>1067</v>
      </c>
      <c r="B1069" s="7">
        <v>2023</v>
      </c>
      <c r="C1069" s="3" t="s">
        <v>16</v>
      </c>
      <c r="D1069" s="3" t="s">
        <v>26</v>
      </c>
      <c r="E1069" s="3" t="s">
        <v>768</v>
      </c>
      <c r="F1069" s="7">
        <v>202334410226</v>
      </c>
      <c r="G1069" s="3" t="s">
        <v>20</v>
      </c>
      <c r="H1069" s="7">
        <v>3.76</v>
      </c>
      <c r="I1069" s="7">
        <v>100</v>
      </c>
      <c r="J1069" s="7">
        <v>0</v>
      </c>
      <c r="K1069" s="7">
        <v>422</v>
      </c>
      <c r="L1069" s="7">
        <v>0</v>
      </c>
      <c r="M1069" s="7" t="str">
        <f>IF(COUNTIF(体测成绩!$A$2:$A$530,$F1069&amp;"")=0,"",IF(VLOOKUP($F1069&amp;"",体测成绩!$A$2:$B$530,2,FALSE)="免测",80,VLOOKUP($F1069&amp;"",体测成绩!$A$2:$B$530,2,FALSE)))</f>
        <v/>
      </c>
      <c r="N1069" s="7" t="str">
        <f>IF(OR(IFERROR(VALUE(M1069)&lt;80,FALSE),COUNTIF(缓考名单!$A$2:$A$49,$F1069&amp;"")&gt;0,COUNTIF(缓考名单!$B$2:$B$49,#REF!)&gt;0,IFERROR(VLOOKUP($F1069&amp;"",学年成绩!$A$2:$B$462,2,FALSE)&lt;&gt;"100%",FALSE)),"是","")</f>
        <v/>
      </c>
      <c r="O1069" s="7"/>
      <c r="P1069" s="8"/>
    </row>
    <row r="1070" ht="35" hidden="1" customHeight="1" spans="1:16">
      <c r="A1070" s="7">
        <v>1068</v>
      </c>
      <c r="B1070" s="7">
        <v>2023</v>
      </c>
      <c r="C1070" s="3" t="s">
        <v>16</v>
      </c>
      <c r="D1070" s="3" t="s">
        <v>26</v>
      </c>
      <c r="E1070" s="3" t="s">
        <v>768</v>
      </c>
      <c r="F1070" s="7">
        <v>202334410228</v>
      </c>
      <c r="G1070" s="3" t="s">
        <v>20</v>
      </c>
      <c r="H1070" s="7">
        <v>3.89</v>
      </c>
      <c r="I1070" s="7">
        <v>82</v>
      </c>
      <c r="J1070" s="7">
        <v>0</v>
      </c>
      <c r="K1070" s="7">
        <v>422</v>
      </c>
      <c r="L1070" s="7">
        <v>0</v>
      </c>
      <c r="M1070" s="7" t="str">
        <f>IF(COUNTIF(体测成绩!$A$2:$A$530,$F1070&amp;"")=0,"",IF(VLOOKUP($F1070&amp;"",体测成绩!$A$2:$B$530,2,FALSE)="免测",80,VLOOKUP($F1070&amp;"",体测成绩!$A$2:$B$530,2,FALSE)))</f>
        <v/>
      </c>
      <c r="N1070" s="7" t="str">
        <f>IF(OR(IFERROR(VALUE(M1070)&lt;80,FALSE),COUNTIF(缓考名单!$A$2:$A$49,$F1070&amp;"")&gt;0,COUNTIF(缓考名单!$B$2:$B$49,#REF!)&gt;0,IFERROR(VLOOKUP($F1070&amp;"",学年成绩!$A$2:$B$462,2,FALSE)&lt;&gt;"100%",FALSE)),"是","")</f>
        <v/>
      </c>
      <c r="O1070" s="7"/>
      <c r="P1070" s="8"/>
    </row>
    <row r="1071" ht="35" hidden="1" customHeight="1" spans="1:16">
      <c r="A1071" s="7">
        <v>1069</v>
      </c>
      <c r="B1071" s="7">
        <v>2023</v>
      </c>
      <c r="C1071" s="3" t="s">
        <v>16</v>
      </c>
      <c r="D1071" s="3" t="s">
        <v>26</v>
      </c>
      <c r="E1071" s="3" t="s">
        <v>768</v>
      </c>
      <c r="F1071" s="7">
        <v>202334410208</v>
      </c>
      <c r="G1071" s="3" t="s">
        <v>20</v>
      </c>
      <c r="H1071" s="7">
        <v>2.83</v>
      </c>
      <c r="I1071" s="7">
        <v>183</v>
      </c>
      <c r="J1071" s="7">
        <v>0</v>
      </c>
      <c r="K1071" s="7">
        <v>422</v>
      </c>
      <c r="L1071" s="7">
        <v>0</v>
      </c>
      <c r="M1071" s="7" t="str">
        <f>IF(COUNTIF(体测成绩!$A$2:$A$530,$F1071&amp;"")=0,"",IF(VLOOKUP($F1071&amp;"",体测成绩!$A$2:$B$530,2,FALSE)="免测",80,VLOOKUP($F1071&amp;"",体测成绩!$A$2:$B$530,2,FALSE)))</f>
        <v/>
      </c>
      <c r="N1071" s="7" t="str">
        <f>IF(OR(IFERROR(VALUE(M1071)&lt;80,FALSE),COUNTIF(缓考名单!$A$2:$A$49,$F1071&amp;"")&gt;0,COUNTIF(缓考名单!$B$2:$B$49,#REF!)&gt;0,IFERROR(VLOOKUP($F1071&amp;"",学年成绩!$A$2:$B$462,2,FALSE)&lt;&gt;"100%",FALSE)),"是","")</f>
        <v/>
      </c>
      <c r="O1071" s="7"/>
      <c r="P1071" s="8"/>
    </row>
    <row r="1072" ht="35" hidden="1" customHeight="1" spans="1:16">
      <c r="A1072" s="7">
        <v>1070</v>
      </c>
      <c r="B1072" s="7">
        <v>2023</v>
      </c>
      <c r="C1072" s="3" t="s">
        <v>16</v>
      </c>
      <c r="D1072" s="3" t="s">
        <v>26</v>
      </c>
      <c r="E1072" s="3" t="s">
        <v>768</v>
      </c>
      <c r="F1072" s="7">
        <v>202334410207</v>
      </c>
      <c r="G1072" s="3" t="s">
        <v>19</v>
      </c>
      <c r="H1072" s="7">
        <v>3.99</v>
      </c>
      <c r="I1072" s="7">
        <v>60</v>
      </c>
      <c r="J1072" s="7">
        <v>0</v>
      </c>
      <c r="K1072" s="7">
        <v>422</v>
      </c>
      <c r="L1072" s="7">
        <v>0</v>
      </c>
      <c r="M1072" s="7" t="str">
        <f>IF(COUNTIF(体测成绩!$A$2:$A$530,$F1072&amp;"")=0,"",IF(VLOOKUP($F1072&amp;"",体测成绩!$A$2:$B$530,2,FALSE)="免测",80,VLOOKUP($F1072&amp;"",体测成绩!$A$2:$B$530,2,FALSE)))</f>
        <v/>
      </c>
      <c r="N1072" s="7" t="str">
        <f>IF(OR(IFERROR(VALUE(M1072)&lt;80,FALSE),COUNTIF(缓考名单!$A$2:$A$49,$F1072&amp;"")&gt;0,COUNTIF(缓考名单!$B$2:$B$49,#REF!)&gt;0,IFERROR(VLOOKUP($F1072&amp;"",学年成绩!$A$2:$B$462,2,FALSE)&lt;&gt;"100%",FALSE)),"是","")</f>
        <v/>
      </c>
      <c r="O1072" s="7"/>
      <c r="P1072" s="8"/>
    </row>
    <row r="1073" ht="35" hidden="1" customHeight="1" spans="1:16">
      <c r="A1073" s="7">
        <v>1071</v>
      </c>
      <c r="B1073" s="7">
        <v>2023</v>
      </c>
      <c r="C1073" s="3" t="s">
        <v>16</v>
      </c>
      <c r="D1073" s="3" t="s">
        <v>26</v>
      </c>
      <c r="E1073" s="3" t="s">
        <v>768</v>
      </c>
      <c r="F1073" s="7">
        <v>202334410205</v>
      </c>
      <c r="G1073" s="3" t="s">
        <v>19</v>
      </c>
      <c r="H1073" s="7">
        <v>4.17</v>
      </c>
      <c r="I1073" s="7">
        <v>33</v>
      </c>
      <c r="J1073" s="7">
        <v>0</v>
      </c>
      <c r="K1073" s="7">
        <v>422</v>
      </c>
      <c r="L1073" s="7">
        <v>0</v>
      </c>
      <c r="M1073" s="7" t="str">
        <f>IF(COUNTIF(体测成绩!$A$2:$A$530,$F1073&amp;"")=0,"",IF(VLOOKUP($F1073&amp;"",体测成绩!$A$2:$B$530,2,FALSE)="免测",80,VLOOKUP($F1073&amp;"",体测成绩!$A$2:$B$530,2,FALSE)))</f>
        <v/>
      </c>
      <c r="N1073" s="7" t="str">
        <f>IF(OR(IFERROR(VALUE(M1073)&lt;80,FALSE),COUNTIF(缓考名单!$A$2:$A$49,$F1073&amp;"")&gt;0,COUNTIF(缓考名单!$B$2:$B$49,#REF!)&gt;0,IFERROR(VLOOKUP($F1073&amp;"",学年成绩!$A$2:$B$462,2,FALSE)&lt;&gt;"100%",FALSE)),"是","")</f>
        <v/>
      </c>
      <c r="O1073" s="7"/>
      <c r="P1073" s="8"/>
    </row>
    <row r="1074" ht="35" hidden="1" customHeight="1" spans="1:16">
      <c r="A1074" s="7">
        <v>1072</v>
      </c>
      <c r="B1074" s="7">
        <v>2023</v>
      </c>
      <c r="C1074" s="3" t="s">
        <v>16</v>
      </c>
      <c r="D1074" s="3" t="s">
        <v>26</v>
      </c>
      <c r="E1074" s="3" t="s">
        <v>768</v>
      </c>
      <c r="F1074" s="7">
        <v>202334410206</v>
      </c>
      <c r="G1074" s="3" t="s">
        <v>19</v>
      </c>
      <c r="H1074" s="7">
        <v>3.97</v>
      </c>
      <c r="I1074" s="7">
        <v>67</v>
      </c>
      <c r="J1074" s="7">
        <v>0</v>
      </c>
      <c r="K1074" s="7">
        <v>422</v>
      </c>
      <c r="L1074" s="7">
        <v>0</v>
      </c>
      <c r="M1074" s="7" t="str">
        <f>IF(COUNTIF(体测成绩!$A$2:$A$530,$F1074&amp;"")=0,"",IF(VLOOKUP($F1074&amp;"",体测成绩!$A$2:$B$530,2,FALSE)="免测",80,VLOOKUP($F1074&amp;"",体测成绩!$A$2:$B$530,2,FALSE)))</f>
        <v/>
      </c>
      <c r="N1074" s="7" t="str">
        <f>IF(OR(IFERROR(VALUE(M1074)&lt;80,FALSE),COUNTIF(缓考名单!$A$2:$A$49,$F1074&amp;"")&gt;0,COUNTIF(缓考名单!$B$2:$B$49,#REF!)&gt;0,IFERROR(VLOOKUP($F1074&amp;"",学年成绩!$A$2:$B$462,2,FALSE)&lt;&gt;"100%",FALSE)),"是","")</f>
        <v/>
      </c>
      <c r="O1074" s="7"/>
      <c r="P1074" s="8"/>
    </row>
    <row r="1075" ht="35" hidden="1" customHeight="1" spans="1:16">
      <c r="A1075" s="7">
        <v>1073</v>
      </c>
      <c r="B1075" s="7">
        <v>2023</v>
      </c>
      <c r="C1075" s="3" t="s">
        <v>16</v>
      </c>
      <c r="D1075" s="3" t="s">
        <v>26</v>
      </c>
      <c r="E1075" s="3" t="s">
        <v>768</v>
      </c>
      <c r="F1075" s="7">
        <v>202334410204</v>
      </c>
      <c r="G1075" s="3" t="s">
        <v>19</v>
      </c>
      <c r="H1075" s="7">
        <v>4.32</v>
      </c>
      <c r="I1075" s="7">
        <v>18</v>
      </c>
      <c r="J1075" s="7">
        <v>0</v>
      </c>
      <c r="K1075" s="7">
        <v>422</v>
      </c>
      <c r="L1075" s="7">
        <v>0</v>
      </c>
      <c r="M1075" s="7" t="str">
        <f>IF(COUNTIF(体测成绩!$A$2:$A$530,$F1075&amp;"")=0,"",IF(VLOOKUP($F1075&amp;"",体测成绩!$A$2:$B$530,2,FALSE)="免测",80,VLOOKUP($F1075&amp;"",体测成绩!$A$2:$B$530,2,FALSE)))</f>
        <v/>
      </c>
      <c r="N1075" s="7" t="str">
        <f>IF(OR(IFERROR(VALUE(M1075)&lt;80,FALSE),COUNTIF(缓考名单!$A$2:$A$49,$F1075&amp;"")&gt;0,COUNTIF(缓考名单!$B$2:$B$49,#REF!)&gt;0,IFERROR(VLOOKUP($F1075&amp;"",学年成绩!$A$2:$B$462,2,FALSE)&lt;&gt;"100%",FALSE)),"是","")</f>
        <v/>
      </c>
      <c r="O1075" s="7"/>
      <c r="P1075" s="8"/>
    </row>
    <row r="1076" ht="35" hidden="1" customHeight="1" spans="1:16">
      <c r="A1076" s="7">
        <v>1074</v>
      </c>
      <c r="B1076" s="7">
        <v>2023</v>
      </c>
      <c r="C1076" s="3" t="s">
        <v>16</v>
      </c>
      <c r="D1076" s="3" t="s">
        <v>26</v>
      </c>
      <c r="E1076" s="3" t="s">
        <v>768</v>
      </c>
      <c r="F1076" s="7">
        <v>202334410224</v>
      </c>
      <c r="G1076" s="3" t="s">
        <v>20</v>
      </c>
      <c r="H1076" s="7">
        <v>4.25</v>
      </c>
      <c r="I1076" s="7">
        <v>25</v>
      </c>
      <c r="J1076" s="7">
        <v>0</v>
      </c>
      <c r="K1076" s="7">
        <v>422</v>
      </c>
      <c r="L1076" s="7">
        <v>0</v>
      </c>
      <c r="M1076" s="7" t="str">
        <f>IF(COUNTIF(体测成绩!$A$2:$A$530,$F1076&amp;"")=0,"",IF(VLOOKUP($F1076&amp;"",体测成绩!$A$2:$B$530,2,FALSE)="免测",80,VLOOKUP($F1076&amp;"",体测成绩!$A$2:$B$530,2,FALSE)))</f>
        <v/>
      </c>
      <c r="N1076" s="7" t="str">
        <f>IF(OR(IFERROR(VALUE(M1076)&lt;80,FALSE),COUNTIF(缓考名单!$A$2:$A$49,$F1076&amp;"")&gt;0,COUNTIF(缓考名单!$B$2:$B$49,#REF!)&gt;0,IFERROR(VLOOKUP($F1076&amp;"",学年成绩!$A$2:$B$462,2,FALSE)&lt;&gt;"100%",FALSE)),"是","")</f>
        <v/>
      </c>
      <c r="O1076" s="7"/>
      <c r="P1076" s="8"/>
    </row>
    <row r="1077" ht="35" hidden="1" customHeight="1" spans="1:16">
      <c r="A1077" s="7">
        <v>1075</v>
      </c>
      <c r="B1077" s="7">
        <v>2023</v>
      </c>
      <c r="C1077" s="3" t="s">
        <v>16</v>
      </c>
      <c r="D1077" s="3" t="s">
        <v>26</v>
      </c>
      <c r="E1077" s="3" t="s">
        <v>768</v>
      </c>
      <c r="F1077" s="7">
        <v>202334410209</v>
      </c>
      <c r="G1077" s="3" t="s">
        <v>19</v>
      </c>
      <c r="H1077" s="7">
        <v>3.81</v>
      </c>
      <c r="I1077" s="7">
        <v>96</v>
      </c>
      <c r="J1077" s="7">
        <v>0</v>
      </c>
      <c r="K1077" s="7">
        <v>422</v>
      </c>
      <c r="L1077" s="7">
        <v>0</v>
      </c>
      <c r="M1077" s="7" t="str">
        <f>IF(COUNTIF(体测成绩!$A$2:$A$530,$F1077&amp;"")=0,"",IF(VLOOKUP($F1077&amp;"",体测成绩!$A$2:$B$530,2,FALSE)="免测",80,VLOOKUP($F1077&amp;"",体测成绩!$A$2:$B$530,2,FALSE)))</f>
        <v/>
      </c>
      <c r="N1077" s="7" t="str">
        <f>IF(OR(IFERROR(VALUE(M1077)&lt;80,FALSE),COUNTIF(缓考名单!$A$2:$A$49,$F1077&amp;"")&gt;0,COUNTIF(缓考名单!$B$2:$B$49,#REF!)&gt;0,IFERROR(VLOOKUP($F1077&amp;"",学年成绩!$A$2:$B$462,2,FALSE)&lt;&gt;"100%",FALSE)),"是","")</f>
        <v/>
      </c>
      <c r="O1077" s="7"/>
      <c r="P1077" s="8"/>
    </row>
    <row r="1078" ht="35" hidden="1" customHeight="1" spans="1:16">
      <c r="A1078" s="7">
        <v>1076</v>
      </c>
      <c r="B1078" s="7">
        <v>2023</v>
      </c>
      <c r="C1078" s="3" t="s">
        <v>16</v>
      </c>
      <c r="D1078" s="3" t="s">
        <v>26</v>
      </c>
      <c r="E1078" s="3" t="s">
        <v>768</v>
      </c>
      <c r="F1078" s="7">
        <v>202334410216</v>
      </c>
      <c r="G1078" s="3" t="s">
        <v>20</v>
      </c>
      <c r="H1078" s="7">
        <v>4.19</v>
      </c>
      <c r="I1078" s="7">
        <v>29</v>
      </c>
      <c r="J1078" s="7">
        <v>0</v>
      </c>
      <c r="K1078" s="7">
        <v>422</v>
      </c>
      <c r="L1078" s="7">
        <v>0</v>
      </c>
      <c r="M1078" s="7" t="str">
        <f>IF(COUNTIF(体测成绩!$A$2:$A$530,$F1078&amp;"")=0,"",IF(VLOOKUP($F1078&amp;"",体测成绩!$A$2:$B$530,2,FALSE)="免测",80,VLOOKUP($F1078&amp;"",体测成绩!$A$2:$B$530,2,FALSE)))</f>
        <v/>
      </c>
      <c r="N1078" s="7" t="str">
        <f>IF(OR(IFERROR(VALUE(M1078)&lt;80,FALSE),COUNTIF(缓考名单!$A$2:$A$49,$F1078&amp;"")&gt;0,COUNTIF(缓考名单!$B$2:$B$49,#REF!)&gt;0,IFERROR(VLOOKUP($F1078&amp;"",学年成绩!$A$2:$B$462,2,FALSE)&lt;&gt;"100%",FALSE)),"是","")</f>
        <v/>
      </c>
      <c r="O1078" s="7"/>
      <c r="P1078" s="8"/>
    </row>
    <row r="1079" ht="35" hidden="1" customHeight="1" spans="1:16">
      <c r="A1079" s="7">
        <v>1077</v>
      </c>
      <c r="B1079" s="7">
        <v>2023</v>
      </c>
      <c r="C1079" s="3" t="s">
        <v>16</v>
      </c>
      <c r="D1079" s="3" t="s">
        <v>26</v>
      </c>
      <c r="E1079" s="3" t="s">
        <v>768</v>
      </c>
      <c r="F1079" s="7">
        <v>202334410215</v>
      </c>
      <c r="G1079" s="3" t="s">
        <v>19</v>
      </c>
      <c r="H1079" s="7">
        <v>3.61</v>
      </c>
      <c r="I1079" s="7">
        <v>124</v>
      </c>
      <c r="J1079" s="7">
        <v>0</v>
      </c>
      <c r="K1079" s="7">
        <v>422</v>
      </c>
      <c r="L1079" s="7">
        <v>0</v>
      </c>
      <c r="M1079" s="7" t="str">
        <f>IF(COUNTIF(体测成绩!$A$2:$A$530,$F1079&amp;"")=0,"",IF(VLOOKUP($F1079&amp;"",体测成绩!$A$2:$B$530,2,FALSE)="免测",80,VLOOKUP($F1079&amp;"",体测成绩!$A$2:$B$530,2,FALSE)))</f>
        <v/>
      </c>
      <c r="N1079" s="7" t="str">
        <f>IF(OR(IFERROR(VALUE(M1079)&lt;80,FALSE),COUNTIF(缓考名单!$A$2:$A$49,$F1079&amp;"")&gt;0,COUNTIF(缓考名单!$B$2:$B$49,#REF!)&gt;0,IFERROR(VLOOKUP($F1079&amp;"",学年成绩!$A$2:$B$462,2,FALSE)&lt;&gt;"100%",FALSE)),"是","")</f>
        <v/>
      </c>
      <c r="O1079" s="7"/>
      <c r="P1079" s="8"/>
    </row>
    <row r="1080" ht="35" hidden="1" customHeight="1" spans="1:16">
      <c r="A1080" s="7">
        <v>1078</v>
      </c>
      <c r="B1080" s="7">
        <v>2023</v>
      </c>
      <c r="C1080" s="3" t="s">
        <v>16</v>
      </c>
      <c r="D1080" s="3" t="s">
        <v>26</v>
      </c>
      <c r="E1080" s="3" t="s">
        <v>768</v>
      </c>
      <c r="F1080" s="7">
        <v>202334410217</v>
      </c>
      <c r="G1080" s="3" t="s">
        <v>19</v>
      </c>
      <c r="H1080" s="7">
        <v>3.55</v>
      </c>
      <c r="I1080" s="7">
        <v>129</v>
      </c>
      <c r="J1080" s="7">
        <v>0</v>
      </c>
      <c r="K1080" s="7">
        <v>422</v>
      </c>
      <c r="L1080" s="7">
        <v>0</v>
      </c>
      <c r="M1080" s="7" t="str">
        <f>IF(COUNTIF(体测成绩!$A$2:$A$530,$F1080&amp;"")=0,"",IF(VLOOKUP($F1080&amp;"",体测成绩!$A$2:$B$530,2,FALSE)="免测",80,VLOOKUP($F1080&amp;"",体测成绩!$A$2:$B$530,2,FALSE)))</f>
        <v/>
      </c>
      <c r="N1080" s="7" t="str">
        <f>IF(OR(IFERROR(VALUE(M1080)&lt;80,FALSE),COUNTIF(缓考名单!$A$2:$A$49,$F1080&amp;"")&gt;0,COUNTIF(缓考名单!$B$2:$B$49,#REF!)&gt;0,IFERROR(VLOOKUP($F1080&amp;"",学年成绩!$A$2:$B$462,2,FALSE)&lt;&gt;"100%",FALSE)),"是","")</f>
        <v/>
      </c>
      <c r="O1080" s="7"/>
      <c r="P1080" s="8"/>
    </row>
    <row r="1081" ht="35" hidden="1" customHeight="1" spans="1:16">
      <c r="A1081" s="7">
        <v>1079</v>
      </c>
      <c r="B1081" s="7">
        <v>2023</v>
      </c>
      <c r="C1081" s="3" t="s">
        <v>16</v>
      </c>
      <c r="D1081" s="3" t="s">
        <v>26</v>
      </c>
      <c r="E1081" s="3" t="s">
        <v>768</v>
      </c>
      <c r="F1081" s="7">
        <v>202334410212</v>
      </c>
      <c r="G1081" s="3" t="s">
        <v>19</v>
      </c>
      <c r="H1081" s="7">
        <v>4.43</v>
      </c>
      <c r="I1081" s="7">
        <v>7</v>
      </c>
      <c r="J1081" s="7">
        <v>0</v>
      </c>
      <c r="K1081" s="7">
        <v>422</v>
      </c>
      <c r="L1081" s="7">
        <v>0</v>
      </c>
      <c r="M1081" s="7" t="str">
        <f>IF(COUNTIF(体测成绩!$A$2:$A$530,$F1081&amp;"")=0,"",IF(VLOOKUP($F1081&amp;"",体测成绩!$A$2:$B$530,2,FALSE)="免测",80,VLOOKUP($F1081&amp;"",体测成绩!$A$2:$B$530,2,FALSE)))</f>
        <v/>
      </c>
      <c r="N1081" s="7" t="str">
        <f>IF(OR(IFERROR(VALUE(M1081)&lt;80,FALSE),COUNTIF(缓考名单!$A$2:$A$49,$F1081&amp;"")&gt;0,COUNTIF(缓考名单!$B$2:$B$49,#REF!)&gt;0,IFERROR(VLOOKUP($F1081&amp;"",学年成绩!$A$2:$B$462,2,FALSE)&lt;&gt;"100%",FALSE)),"是","")</f>
        <v/>
      </c>
      <c r="O1081" s="7"/>
      <c r="P1081" s="8"/>
    </row>
    <row r="1082" ht="35" hidden="1" customHeight="1" spans="1:16">
      <c r="A1082" s="7">
        <v>1080</v>
      </c>
      <c r="B1082" s="7">
        <v>2023</v>
      </c>
      <c r="C1082" s="3" t="s">
        <v>16</v>
      </c>
      <c r="D1082" s="3" t="s">
        <v>26</v>
      </c>
      <c r="E1082" s="3" t="s">
        <v>768</v>
      </c>
      <c r="F1082" s="7">
        <v>202334410213</v>
      </c>
      <c r="G1082" s="3" t="s">
        <v>19</v>
      </c>
      <c r="H1082" s="7">
        <v>4.37</v>
      </c>
      <c r="I1082" s="7">
        <v>14</v>
      </c>
      <c r="J1082" s="7">
        <v>0</v>
      </c>
      <c r="K1082" s="7">
        <v>422</v>
      </c>
      <c r="L1082" s="7">
        <v>0</v>
      </c>
      <c r="M1082" s="7" t="str">
        <f>IF(COUNTIF(体测成绩!$A$2:$A$530,$F1082&amp;"")=0,"",IF(VLOOKUP($F1082&amp;"",体测成绩!$A$2:$B$530,2,FALSE)="免测",80,VLOOKUP($F1082&amp;"",体测成绩!$A$2:$B$530,2,FALSE)))</f>
        <v/>
      </c>
      <c r="N1082" s="7" t="str">
        <f>IF(OR(IFERROR(VALUE(M1082)&lt;80,FALSE),COUNTIF(缓考名单!$A$2:$A$49,$F1082&amp;"")&gt;0,COUNTIF(缓考名单!$B$2:$B$49,#REF!)&gt;0,IFERROR(VLOOKUP($F1082&amp;"",学年成绩!$A$2:$B$462,2,FALSE)&lt;&gt;"100%",FALSE)),"是","")</f>
        <v/>
      </c>
      <c r="O1082" s="7"/>
      <c r="P1082" s="8"/>
    </row>
    <row r="1083" ht="35" hidden="1" customHeight="1" spans="1:16">
      <c r="A1083" s="7">
        <v>1081</v>
      </c>
      <c r="B1083" s="7">
        <v>2023</v>
      </c>
      <c r="C1083" s="3" t="s">
        <v>16</v>
      </c>
      <c r="D1083" s="3" t="s">
        <v>26</v>
      </c>
      <c r="E1083" s="3" t="s">
        <v>768</v>
      </c>
      <c r="F1083" s="7">
        <v>202334410222</v>
      </c>
      <c r="G1083" s="3" t="s">
        <v>19</v>
      </c>
      <c r="H1083" s="7">
        <v>3.83</v>
      </c>
      <c r="I1083" s="7">
        <v>92</v>
      </c>
      <c r="J1083" s="7">
        <v>0</v>
      </c>
      <c r="K1083" s="7">
        <v>422</v>
      </c>
      <c r="L1083" s="7">
        <v>0</v>
      </c>
      <c r="M1083" s="7" t="str">
        <f>IF(COUNTIF(体测成绩!$A$2:$A$530,$F1083&amp;"")=0,"",IF(VLOOKUP($F1083&amp;"",体测成绩!$A$2:$B$530,2,FALSE)="免测",80,VLOOKUP($F1083&amp;"",体测成绩!$A$2:$B$530,2,FALSE)))</f>
        <v/>
      </c>
      <c r="N1083" s="7" t="str">
        <f>IF(OR(IFERROR(VALUE(M1083)&lt;80,FALSE),COUNTIF(缓考名单!$A$2:$A$49,$F1083&amp;"")&gt;0,COUNTIF(缓考名单!$B$2:$B$49,#REF!)&gt;0,IFERROR(VLOOKUP($F1083&amp;"",学年成绩!$A$2:$B$462,2,FALSE)&lt;&gt;"100%",FALSE)),"是","")</f>
        <v/>
      </c>
      <c r="O1083" s="7"/>
      <c r="P1083" s="8"/>
    </row>
    <row r="1084" ht="35" hidden="1" customHeight="1" spans="1:16">
      <c r="A1084" s="7">
        <v>1082</v>
      </c>
      <c r="B1084" s="7">
        <v>2023</v>
      </c>
      <c r="C1084" s="3" t="s">
        <v>16</v>
      </c>
      <c r="D1084" s="3" t="s">
        <v>26</v>
      </c>
      <c r="E1084" s="3" t="s">
        <v>768</v>
      </c>
      <c r="F1084" s="7">
        <v>202334410220</v>
      </c>
      <c r="G1084" s="3" t="s">
        <v>19</v>
      </c>
      <c r="H1084" s="7">
        <v>4.15</v>
      </c>
      <c r="I1084" s="7">
        <v>38</v>
      </c>
      <c r="J1084" s="7">
        <v>0</v>
      </c>
      <c r="K1084" s="7">
        <v>422</v>
      </c>
      <c r="L1084" s="7">
        <v>0</v>
      </c>
      <c r="M1084" s="7" t="str">
        <f>IF(COUNTIF(体测成绩!$A$2:$A$530,$F1084&amp;"")=0,"",IF(VLOOKUP($F1084&amp;"",体测成绩!$A$2:$B$530,2,FALSE)="免测",80,VLOOKUP($F1084&amp;"",体测成绩!$A$2:$B$530,2,FALSE)))</f>
        <v/>
      </c>
      <c r="N1084" s="7" t="str">
        <f>IF(OR(IFERROR(VALUE(M1084)&lt;80,FALSE),COUNTIF(缓考名单!$A$2:$A$49,$F1084&amp;"")&gt;0,COUNTIF(缓考名单!$B$2:$B$49,#REF!)&gt;0,IFERROR(VLOOKUP($F1084&amp;"",学年成绩!$A$2:$B$462,2,FALSE)&lt;&gt;"100%",FALSE)),"是","")</f>
        <v/>
      </c>
      <c r="O1084" s="7"/>
      <c r="P1084" s="8"/>
    </row>
    <row r="1085" ht="35" hidden="1" customHeight="1" spans="1:16">
      <c r="A1085" s="7">
        <v>1083</v>
      </c>
      <c r="B1085" s="7">
        <v>2023</v>
      </c>
      <c r="C1085" s="3" t="s">
        <v>16</v>
      </c>
      <c r="D1085" s="3" t="s">
        <v>26</v>
      </c>
      <c r="E1085" s="3" t="s">
        <v>768</v>
      </c>
      <c r="F1085" s="7">
        <v>202334410218</v>
      </c>
      <c r="G1085" s="3" t="s">
        <v>19</v>
      </c>
      <c r="H1085" s="7">
        <v>3.48</v>
      </c>
      <c r="I1085" s="7">
        <v>136</v>
      </c>
      <c r="J1085" s="7">
        <v>0</v>
      </c>
      <c r="K1085" s="7">
        <v>422</v>
      </c>
      <c r="L1085" s="7">
        <v>0</v>
      </c>
      <c r="M1085" s="7" t="str">
        <f>IF(COUNTIF(体测成绩!$A$2:$A$530,$F1085&amp;"")=0,"",IF(VLOOKUP($F1085&amp;"",体测成绩!$A$2:$B$530,2,FALSE)="免测",80,VLOOKUP($F1085&amp;"",体测成绩!$A$2:$B$530,2,FALSE)))</f>
        <v/>
      </c>
      <c r="N1085" s="7" t="str">
        <f>IF(OR(IFERROR(VALUE(M1085)&lt;80,FALSE),COUNTIF(缓考名单!$A$2:$A$49,$F1085&amp;"")&gt;0,COUNTIF(缓考名单!$B$2:$B$49,#REF!)&gt;0,IFERROR(VLOOKUP($F1085&amp;"",学年成绩!$A$2:$B$462,2,FALSE)&lt;&gt;"100%",FALSE)),"是","")</f>
        <v/>
      </c>
      <c r="O1085" s="7"/>
      <c r="P1085" s="8"/>
    </row>
    <row r="1086" ht="35" hidden="1" customHeight="1" spans="1:16">
      <c r="A1086" s="7">
        <v>1084</v>
      </c>
      <c r="B1086" s="7">
        <v>2023</v>
      </c>
      <c r="C1086" s="3" t="s">
        <v>16</v>
      </c>
      <c r="D1086" s="3" t="s">
        <v>26</v>
      </c>
      <c r="E1086" s="3" t="s">
        <v>768</v>
      </c>
      <c r="F1086" s="7">
        <v>202334410223</v>
      </c>
      <c r="G1086" s="3" t="s">
        <v>19</v>
      </c>
      <c r="H1086" s="7">
        <v>3.98</v>
      </c>
      <c r="I1086" s="7">
        <v>65</v>
      </c>
      <c r="J1086" s="7">
        <v>0</v>
      </c>
      <c r="K1086" s="7">
        <v>422</v>
      </c>
      <c r="L1086" s="7">
        <v>0</v>
      </c>
      <c r="M1086" s="7" t="str">
        <f>IF(COUNTIF(体测成绩!$A$2:$A$530,$F1086&amp;"")=0,"",IF(VLOOKUP($F1086&amp;"",体测成绩!$A$2:$B$530,2,FALSE)="免测",80,VLOOKUP($F1086&amp;"",体测成绩!$A$2:$B$530,2,FALSE)))</f>
        <v/>
      </c>
      <c r="N1086" s="7" t="str">
        <f>IF(OR(IFERROR(VALUE(M1086)&lt;80,FALSE),COUNTIF(缓考名单!$A$2:$A$49,$F1086&amp;"")&gt;0,COUNTIF(缓考名单!$B$2:$B$49,#REF!)&gt;0,IFERROR(VLOOKUP($F1086&amp;"",学年成绩!$A$2:$B$462,2,FALSE)&lt;&gt;"100%",FALSE)),"是","")</f>
        <v/>
      </c>
      <c r="O1086" s="7"/>
      <c r="P1086" s="8"/>
    </row>
    <row r="1087" ht="35" hidden="1" customHeight="1" spans="1:16">
      <c r="A1087" s="7">
        <v>1085</v>
      </c>
      <c r="B1087" s="7">
        <v>2023</v>
      </c>
      <c r="C1087" s="3" t="s">
        <v>16</v>
      </c>
      <c r="D1087" s="3" t="s">
        <v>26</v>
      </c>
      <c r="E1087" s="3" t="s">
        <v>768</v>
      </c>
      <c r="F1087" s="7">
        <v>202334410229</v>
      </c>
      <c r="G1087" s="3" t="s">
        <v>20</v>
      </c>
      <c r="H1087" s="7">
        <v>4.43</v>
      </c>
      <c r="I1087" s="7">
        <v>8</v>
      </c>
      <c r="J1087" s="7">
        <v>0</v>
      </c>
      <c r="K1087" s="7">
        <v>422</v>
      </c>
      <c r="L1087" s="7">
        <v>0</v>
      </c>
      <c r="M1087" s="7" t="str">
        <f>IF(COUNTIF(体测成绩!$A$2:$A$530,$F1087&amp;"")=0,"",IF(VLOOKUP($F1087&amp;"",体测成绩!$A$2:$B$530,2,FALSE)="免测",80,VLOOKUP($F1087&amp;"",体测成绩!$A$2:$B$530,2,FALSE)))</f>
        <v/>
      </c>
      <c r="N1087" s="7" t="str">
        <f>IF(OR(IFERROR(VALUE(M1087)&lt;80,FALSE),COUNTIF(缓考名单!$A$2:$A$49,$F1087&amp;"")&gt;0,COUNTIF(缓考名单!$B$2:$B$49,#REF!)&gt;0,IFERROR(VLOOKUP($F1087&amp;"",学年成绩!$A$2:$B$462,2,FALSE)&lt;&gt;"100%",FALSE)),"是","")</f>
        <v/>
      </c>
      <c r="O1087" s="7"/>
      <c r="P1087" s="8"/>
    </row>
    <row r="1088" ht="35" hidden="1" customHeight="1" spans="1:16">
      <c r="A1088" s="7">
        <v>1086</v>
      </c>
      <c r="B1088" s="7">
        <v>2023</v>
      </c>
      <c r="C1088" s="3" t="s">
        <v>16</v>
      </c>
      <c r="D1088" s="3" t="s">
        <v>26</v>
      </c>
      <c r="E1088" s="3" t="s">
        <v>768</v>
      </c>
      <c r="F1088" s="7">
        <v>202322310203</v>
      </c>
      <c r="G1088" s="3" t="s">
        <v>20</v>
      </c>
      <c r="H1088" s="7">
        <v>4.38</v>
      </c>
      <c r="I1088" s="7">
        <v>12</v>
      </c>
      <c r="J1088" s="7">
        <v>0</v>
      </c>
      <c r="K1088" s="7">
        <v>422</v>
      </c>
      <c r="L1088" s="7">
        <v>0</v>
      </c>
      <c r="M1088" s="7" t="str">
        <f>IF(COUNTIF(体测成绩!$A$2:$A$530,$F1088&amp;"")=0,"",IF(VLOOKUP($F1088&amp;"",体测成绩!$A$2:$B$530,2,FALSE)="免测",80,VLOOKUP($F1088&amp;"",体测成绩!$A$2:$B$530,2,FALSE)))</f>
        <v/>
      </c>
      <c r="N1088" s="7" t="str">
        <f>IF(OR(IFERROR(VALUE(M1088)&lt;80,FALSE),COUNTIF(缓考名单!$A$2:$A$49,$F1088&amp;"")&gt;0,COUNTIF(缓考名单!$B$2:$B$49,#REF!)&gt;0,IFERROR(VLOOKUP($F1088&amp;"",学年成绩!$A$2:$B$462,2,FALSE)&lt;&gt;"100%",FALSE)),"是","")</f>
        <v/>
      </c>
      <c r="O1088" s="7"/>
      <c r="P1088" s="8"/>
    </row>
    <row r="1089" ht="35" hidden="1" customHeight="1" spans="1:16">
      <c r="A1089" s="7">
        <v>1087</v>
      </c>
      <c r="B1089" s="7">
        <v>2023</v>
      </c>
      <c r="C1089" s="3" t="s">
        <v>16</v>
      </c>
      <c r="D1089" s="3" t="s">
        <v>26</v>
      </c>
      <c r="E1089" s="3" t="s">
        <v>768</v>
      </c>
      <c r="F1089" s="7">
        <v>202314410109</v>
      </c>
      <c r="G1089" s="3" t="s">
        <v>19</v>
      </c>
      <c r="H1089" s="7">
        <v>3.07</v>
      </c>
      <c r="I1089" s="7">
        <v>169</v>
      </c>
      <c r="J1089" s="7">
        <v>0</v>
      </c>
      <c r="K1089" s="7">
        <v>422</v>
      </c>
      <c r="L1089" s="7">
        <v>0</v>
      </c>
      <c r="M1089" s="7" t="str">
        <f>IF(COUNTIF(体测成绩!$A$2:$A$530,$F1089&amp;"")=0,"",IF(VLOOKUP($F1089&amp;"",体测成绩!$A$2:$B$530,2,FALSE)="免测",80,VLOOKUP($F1089&amp;"",体测成绩!$A$2:$B$530,2,FALSE)))</f>
        <v/>
      </c>
      <c r="N1089" s="7" t="str">
        <f>IF(OR(IFERROR(VALUE(M1089)&lt;80,FALSE),COUNTIF(缓考名单!$A$2:$A$49,$F1089&amp;"")&gt;0,COUNTIF(缓考名单!$B$2:$B$49,#REF!)&gt;0,IFERROR(VLOOKUP($F1089&amp;"",学年成绩!$A$2:$B$462,2,FALSE)&lt;&gt;"100%",FALSE)),"是","")</f>
        <v/>
      </c>
      <c r="O1089" s="7"/>
      <c r="P1089" s="8"/>
    </row>
    <row r="1090" ht="35" hidden="1" customHeight="1" spans="1:16">
      <c r="A1090" s="7">
        <v>1088</v>
      </c>
      <c r="B1090" s="7">
        <v>2023</v>
      </c>
      <c r="C1090" s="3" t="s">
        <v>16</v>
      </c>
      <c r="D1090" s="3" t="s">
        <v>26</v>
      </c>
      <c r="E1090" s="3" t="s">
        <v>768</v>
      </c>
      <c r="F1090" s="7">
        <v>202334410214</v>
      </c>
      <c r="G1090" s="3" t="s">
        <v>19</v>
      </c>
      <c r="H1090" s="7">
        <v>4.27</v>
      </c>
      <c r="I1090" s="7">
        <v>22</v>
      </c>
      <c r="J1090" s="7">
        <v>0</v>
      </c>
      <c r="K1090" s="7">
        <v>422</v>
      </c>
      <c r="L1090" s="7">
        <v>0</v>
      </c>
      <c r="M1090" s="7" t="str">
        <f>IF(COUNTIF(体测成绩!$A$2:$A$530,$F1090&amp;"")=0,"",IF(VLOOKUP($F1090&amp;"",体测成绩!$A$2:$B$530,2,FALSE)="免测",80,VLOOKUP($F1090&amp;"",体测成绩!$A$2:$B$530,2,FALSE)))</f>
        <v/>
      </c>
      <c r="N1090" s="7" t="str">
        <f>IF(OR(IFERROR(VALUE(M1090)&lt;80,FALSE),COUNTIF(缓考名单!$A$2:$A$49,$F1090&amp;"")&gt;0,COUNTIF(缓考名单!$B$2:$B$49,#REF!)&gt;0,IFERROR(VLOOKUP($F1090&amp;"",学年成绩!$A$2:$B$462,2,FALSE)&lt;&gt;"100%",FALSE)),"是","")</f>
        <v/>
      </c>
      <c r="O1090" s="7"/>
      <c r="P1090" s="8"/>
    </row>
    <row r="1091" ht="35" hidden="1" customHeight="1" spans="1:16">
      <c r="A1091" s="7">
        <v>1089</v>
      </c>
      <c r="B1091" s="7">
        <v>2023</v>
      </c>
      <c r="C1091" s="3" t="s">
        <v>16</v>
      </c>
      <c r="D1091" s="3" t="s">
        <v>26</v>
      </c>
      <c r="E1091" s="3" t="s">
        <v>768</v>
      </c>
      <c r="F1091" s="7">
        <v>202334410203</v>
      </c>
      <c r="G1091" s="3" t="s">
        <v>19</v>
      </c>
      <c r="H1091" s="7">
        <v>3.72</v>
      </c>
      <c r="I1091" s="7">
        <v>105</v>
      </c>
      <c r="J1091" s="7">
        <v>0</v>
      </c>
      <c r="K1091" s="7">
        <v>422</v>
      </c>
      <c r="L1091" s="7">
        <v>0</v>
      </c>
      <c r="M1091" s="7" t="str">
        <f>IF(COUNTIF(体测成绩!$A$2:$A$530,$F1091&amp;"")=0,"",IF(VLOOKUP($F1091&amp;"",体测成绩!$A$2:$B$530,2,FALSE)="免测",80,VLOOKUP($F1091&amp;"",体测成绩!$A$2:$B$530,2,FALSE)))</f>
        <v/>
      </c>
      <c r="N1091" s="7" t="str">
        <f>IF(OR(IFERROR(VALUE(M1091)&lt;80,FALSE),COUNTIF(缓考名单!$A$2:$A$49,$F1091&amp;"")&gt;0,COUNTIF(缓考名单!$B$2:$B$49,#REF!)&gt;0,IFERROR(VLOOKUP($F1091&amp;"",学年成绩!$A$2:$B$462,2,FALSE)&lt;&gt;"100%",FALSE)),"是","")</f>
        <v/>
      </c>
      <c r="O1091" s="7"/>
      <c r="P1091" s="8"/>
    </row>
    <row r="1092" ht="35" hidden="1" customHeight="1" spans="1:16">
      <c r="A1092" s="7">
        <v>1090</v>
      </c>
      <c r="B1092" s="7">
        <v>2023</v>
      </c>
      <c r="C1092" s="3" t="s">
        <v>16</v>
      </c>
      <c r="D1092" s="3" t="s">
        <v>26</v>
      </c>
      <c r="E1092" s="3" t="s">
        <v>768</v>
      </c>
      <c r="F1092" s="7">
        <v>202334410202</v>
      </c>
      <c r="G1092" s="3" t="s">
        <v>19</v>
      </c>
      <c r="H1092" s="7">
        <v>3.67</v>
      </c>
      <c r="I1092" s="7">
        <v>117</v>
      </c>
      <c r="J1092" s="7">
        <v>0</v>
      </c>
      <c r="K1092" s="7">
        <v>422</v>
      </c>
      <c r="L1092" s="7">
        <v>0</v>
      </c>
      <c r="M1092" s="7" t="str">
        <f>IF(COUNTIF(体测成绩!$A$2:$A$530,$F1092&amp;"")=0,"",IF(VLOOKUP($F1092&amp;"",体测成绩!$A$2:$B$530,2,FALSE)="免测",80,VLOOKUP($F1092&amp;"",体测成绩!$A$2:$B$530,2,FALSE)))</f>
        <v/>
      </c>
      <c r="N1092" s="7" t="str">
        <f>IF(OR(IFERROR(VALUE(M1092)&lt;80,FALSE),COUNTIF(缓考名单!$A$2:$A$49,$F1092&amp;"")&gt;0,COUNTIF(缓考名单!$B$2:$B$49,#REF!)&gt;0,IFERROR(VLOOKUP($F1092&amp;"",学年成绩!$A$2:$B$462,2,FALSE)&lt;&gt;"100%",FALSE)),"是","")</f>
        <v/>
      </c>
      <c r="O1092" s="7"/>
      <c r="P1092" s="8"/>
    </row>
    <row r="1093" ht="35" hidden="1" customHeight="1" spans="1:16">
      <c r="A1093" s="7">
        <v>1091</v>
      </c>
      <c r="B1093" s="7">
        <v>2023</v>
      </c>
      <c r="C1093" s="3" t="s">
        <v>16</v>
      </c>
      <c r="D1093" s="3" t="s">
        <v>26</v>
      </c>
      <c r="E1093" s="3" t="s">
        <v>769</v>
      </c>
      <c r="F1093" s="7">
        <v>202334410309</v>
      </c>
      <c r="G1093" s="3" t="s">
        <v>20</v>
      </c>
      <c r="H1093" s="7">
        <v>3.53</v>
      </c>
      <c r="I1093" s="7">
        <v>130</v>
      </c>
      <c r="J1093" s="7">
        <v>65.56</v>
      </c>
      <c r="K1093" s="7">
        <v>114</v>
      </c>
      <c r="L1093" s="7">
        <v>0</v>
      </c>
      <c r="M1093" s="7" t="str">
        <f>IF(COUNTIF(体测成绩!$A$2:$A$530,$F1093&amp;"")=0,"",IF(VLOOKUP($F1093&amp;"",体测成绩!$A$2:$B$530,2,FALSE)="免测",80,VLOOKUP($F1093&amp;"",体测成绩!$A$2:$B$530,2,FALSE)))</f>
        <v/>
      </c>
      <c r="N1093" s="7" t="str">
        <f>IF(OR(IFERROR(VALUE(M1093)&lt;80,FALSE),COUNTIF(缓考名单!$A$2:$A$49,$F1093&amp;"")&gt;0,COUNTIF(缓考名单!$B$2:$B$49,#REF!)&gt;0,IFERROR(VLOOKUP($F1093&amp;"",学年成绩!$A$2:$B$462,2,FALSE)&lt;&gt;"100%",FALSE)),"是","")</f>
        <v/>
      </c>
      <c r="O1093" s="7"/>
      <c r="P1093" s="8"/>
    </row>
    <row r="1094" ht="35" hidden="1" customHeight="1" spans="1:16">
      <c r="A1094" s="7">
        <v>1092</v>
      </c>
      <c r="B1094" s="7">
        <v>2023</v>
      </c>
      <c r="C1094" s="3" t="s">
        <v>16</v>
      </c>
      <c r="D1094" s="3" t="s">
        <v>26</v>
      </c>
      <c r="E1094" s="3" t="s">
        <v>769</v>
      </c>
      <c r="F1094" s="7">
        <v>202334410308</v>
      </c>
      <c r="G1094" s="3" t="s">
        <v>19</v>
      </c>
      <c r="H1094" s="7">
        <v>3.6</v>
      </c>
      <c r="I1094" s="7">
        <v>125</v>
      </c>
      <c r="J1094" s="7">
        <v>66.08</v>
      </c>
      <c r="K1094" s="7">
        <v>112</v>
      </c>
      <c r="L1094" s="7">
        <v>0</v>
      </c>
      <c r="M1094" s="7" t="str">
        <f>IF(COUNTIF(体测成绩!$A$2:$A$530,$F1094&amp;"")=0,"",IF(VLOOKUP($F1094&amp;"",体测成绩!$A$2:$B$530,2,FALSE)="免测",80,VLOOKUP($F1094&amp;"",体测成绩!$A$2:$B$530,2,FALSE)))</f>
        <v/>
      </c>
      <c r="N1094" s="7" t="str">
        <f>IF(OR(IFERROR(VALUE(M1094)&lt;80,FALSE),COUNTIF(缓考名单!$A$2:$A$49,$F1094&amp;"")&gt;0,COUNTIF(缓考名单!$B$2:$B$49,#REF!)&gt;0,IFERROR(VLOOKUP($F1094&amp;"",学年成绩!$A$2:$B$462,2,FALSE)&lt;&gt;"100%",FALSE)),"是","")</f>
        <v/>
      </c>
      <c r="O1094" s="7"/>
      <c r="P1094" s="8"/>
    </row>
    <row r="1095" ht="35" hidden="1" customHeight="1" spans="1:16">
      <c r="A1095" s="7">
        <v>1093</v>
      </c>
      <c r="B1095" s="7">
        <v>2023</v>
      </c>
      <c r="C1095" s="3" t="s">
        <v>16</v>
      </c>
      <c r="D1095" s="3" t="s">
        <v>26</v>
      </c>
      <c r="E1095" s="3" t="s">
        <v>769</v>
      </c>
      <c r="F1095" s="7">
        <v>202334410316</v>
      </c>
      <c r="G1095" s="3" t="s">
        <v>19</v>
      </c>
      <c r="H1095" s="7">
        <v>3.33</v>
      </c>
      <c r="I1095" s="7">
        <v>150</v>
      </c>
      <c r="J1095" s="7">
        <v>63.06</v>
      </c>
      <c r="K1095" s="7">
        <v>129</v>
      </c>
      <c r="L1095" s="7">
        <v>0</v>
      </c>
      <c r="M1095" s="7" t="str">
        <f>IF(COUNTIF(体测成绩!$A$2:$A$530,$F1095&amp;"")=0,"",IF(VLOOKUP($F1095&amp;"",体测成绩!$A$2:$B$530,2,FALSE)="免测",80,VLOOKUP($F1095&amp;"",体测成绩!$A$2:$B$530,2,FALSE)))</f>
        <v/>
      </c>
      <c r="N1095" s="7" t="str">
        <f>IF(OR(IFERROR(VALUE(M1095)&lt;80,FALSE),COUNTIF(缓考名单!$A$2:$A$49,$F1095&amp;"")&gt;0,COUNTIF(缓考名单!$B$2:$B$49,#REF!)&gt;0,IFERROR(VLOOKUP($F1095&amp;"",学年成绩!$A$2:$B$462,2,FALSE)&lt;&gt;"100%",FALSE)),"是","")</f>
        <v/>
      </c>
      <c r="O1095" s="7"/>
      <c r="P1095" s="8"/>
    </row>
    <row r="1096" ht="35" hidden="1" customHeight="1" spans="1:16">
      <c r="A1096" s="7">
        <v>1094</v>
      </c>
      <c r="B1096" s="7">
        <v>2023</v>
      </c>
      <c r="C1096" s="3" t="s">
        <v>16</v>
      </c>
      <c r="D1096" s="3" t="s">
        <v>26</v>
      </c>
      <c r="E1096" s="3" t="s">
        <v>769</v>
      </c>
      <c r="F1096" s="7">
        <v>202334410318</v>
      </c>
      <c r="G1096" s="3" t="s">
        <v>19</v>
      </c>
      <c r="H1096" s="7">
        <v>3.63</v>
      </c>
      <c r="I1096" s="7">
        <v>122</v>
      </c>
      <c r="J1096" s="7">
        <v>80.35</v>
      </c>
      <c r="K1096" s="7">
        <v>20</v>
      </c>
      <c r="L1096" s="7">
        <v>0</v>
      </c>
      <c r="M1096" s="7" t="str">
        <f>IF(COUNTIF(体测成绩!$A$2:$A$530,$F1096&amp;"")=0,"",IF(VLOOKUP($F1096&amp;"",体测成绩!$A$2:$B$530,2,FALSE)="免测",80,VLOOKUP($F1096&amp;"",体测成绩!$A$2:$B$530,2,FALSE)))</f>
        <v/>
      </c>
      <c r="N1096" s="7" t="str">
        <f>IF(OR(IFERROR(VALUE(M1096)&lt;80,FALSE),COUNTIF(缓考名单!$A$2:$A$49,$F1096&amp;"")&gt;0,COUNTIF(缓考名单!$B$2:$B$49,#REF!)&gt;0,IFERROR(VLOOKUP($F1096&amp;"",学年成绩!$A$2:$B$462,2,FALSE)&lt;&gt;"100%",FALSE)),"是","")</f>
        <v/>
      </c>
      <c r="O1096" s="7"/>
      <c r="P1096" s="8"/>
    </row>
    <row r="1097" ht="35" hidden="1" customHeight="1" spans="1:16">
      <c r="A1097" s="7">
        <v>1095</v>
      </c>
      <c r="B1097" s="7">
        <v>2023</v>
      </c>
      <c r="C1097" s="3" t="s">
        <v>16</v>
      </c>
      <c r="D1097" s="3" t="s">
        <v>26</v>
      </c>
      <c r="E1097" s="3" t="s">
        <v>769</v>
      </c>
      <c r="F1097" s="7">
        <v>202334410317</v>
      </c>
      <c r="G1097" s="3" t="s">
        <v>20</v>
      </c>
      <c r="H1097" s="7">
        <v>4.07</v>
      </c>
      <c r="I1097" s="7">
        <v>48</v>
      </c>
      <c r="J1097" s="7">
        <v>71.58</v>
      </c>
      <c r="K1097" s="7">
        <v>53</v>
      </c>
      <c r="L1097" s="7">
        <v>0</v>
      </c>
      <c r="M1097" s="7" t="str">
        <f>IF(COUNTIF(体测成绩!$A$2:$A$530,$F1097&amp;"")=0,"",IF(VLOOKUP($F1097&amp;"",体测成绩!$A$2:$B$530,2,FALSE)="免测",80,VLOOKUP($F1097&amp;"",体测成绩!$A$2:$B$530,2,FALSE)))</f>
        <v/>
      </c>
      <c r="N1097" s="7" t="str">
        <f>IF(OR(IFERROR(VALUE(M1097)&lt;80,FALSE),COUNTIF(缓考名单!$A$2:$A$49,$F1097&amp;"")&gt;0,COUNTIF(缓考名单!$B$2:$B$49,#REF!)&gt;0,IFERROR(VLOOKUP($F1097&amp;"",学年成绩!$A$2:$B$462,2,FALSE)&lt;&gt;"100%",FALSE)),"是","")</f>
        <v/>
      </c>
      <c r="O1097" s="7"/>
      <c r="P1097" s="8"/>
    </row>
    <row r="1098" ht="35" hidden="1" customHeight="1" spans="1:16">
      <c r="A1098" s="7">
        <v>1096</v>
      </c>
      <c r="B1098" s="7">
        <v>2023</v>
      </c>
      <c r="C1098" s="3" t="s">
        <v>16</v>
      </c>
      <c r="D1098" s="3" t="s">
        <v>26</v>
      </c>
      <c r="E1098" s="3" t="s">
        <v>769</v>
      </c>
      <c r="F1098" s="7">
        <v>202334410312</v>
      </c>
      <c r="G1098" s="3" t="s">
        <v>20</v>
      </c>
      <c r="H1098" s="7">
        <v>2.19</v>
      </c>
      <c r="I1098" s="7">
        <v>193</v>
      </c>
      <c r="J1098" s="7">
        <v>48.79</v>
      </c>
      <c r="K1098" s="7">
        <v>196</v>
      </c>
      <c r="L1098" s="7">
        <v>0</v>
      </c>
      <c r="M1098" s="7" t="str">
        <f>IF(COUNTIF(体测成绩!$A$2:$A$530,$F1098&amp;"")=0,"",IF(VLOOKUP($F1098&amp;"",体测成绩!$A$2:$B$530,2,FALSE)="免测",80,VLOOKUP($F1098&amp;"",体测成绩!$A$2:$B$530,2,FALSE)))</f>
        <v/>
      </c>
      <c r="N1098" s="7" t="str">
        <f>IF(OR(IFERROR(VALUE(M1098)&lt;80,FALSE),COUNTIF(缓考名单!$A$2:$A$49,$F1098&amp;"")&gt;0,COUNTIF(缓考名单!$B$2:$B$49,#REF!)&gt;0,IFERROR(VLOOKUP($F1098&amp;"",学年成绩!$A$2:$B$462,2,FALSE)&lt;&gt;"100%",FALSE)),"是","")</f>
        <v>是</v>
      </c>
      <c r="O1098" s="7"/>
      <c r="P1098" s="8"/>
    </row>
    <row r="1099" ht="35" hidden="1" customHeight="1" spans="1:16">
      <c r="A1099" s="7">
        <v>1097</v>
      </c>
      <c r="B1099" s="7">
        <v>2023</v>
      </c>
      <c r="C1099" s="3" t="s">
        <v>16</v>
      </c>
      <c r="D1099" s="3" t="s">
        <v>26</v>
      </c>
      <c r="E1099" s="3" t="s">
        <v>769</v>
      </c>
      <c r="F1099" s="7">
        <v>202334410330</v>
      </c>
      <c r="G1099" s="3" t="s">
        <v>20</v>
      </c>
      <c r="H1099" s="7">
        <v>3.89</v>
      </c>
      <c r="I1099" s="7">
        <v>81</v>
      </c>
      <c r="J1099" s="7">
        <v>70.03</v>
      </c>
      <c r="K1099" s="7">
        <v>76</v>
      </c>
      <c r="L1099" s="7">
        <v>0</v>
      </c>
      <c r="M1099" s="7" t="str">
        <f>IF(COUNTIF(体测成绩!$A$2:$A$530,$F1099&amp;"")=0,"",IF(VLOOKUP($F1099&amp;"",体测成绩!$A$2:$B$530,2,FALSE)="免测",80,VLOOKUP($F1099&amp;"",体测成绩!$A$2:$B$530,2,FALSE)))</f>
        <v/>
      </c>
      <c r="N1099" s="7" t="str">
        <f>IF(OR(IFERROR(VALUE(M1099)&lt;80,FALSE),COUNTIF(缓考名单!$A$2:$A$49,$F1099&amp;"")&gt;0,COUNTIF(缓考名单!$B$2:$B$49,#REF!)&gt;0,IFERROR(VLOOKUP($F1099&amp;"",学年成绩!$A$2:$B$462,2,FALSE)&lt;&gt;"100%",FALSE)),"是","")</f>
        <v/>
      </c>
      <c r="O1099" s="7"/>
      <c r="P1099" s="8"/>
    </row>
    <row r="1100" ht="35" hidden="1" customHeight="1" spans="1:16">
      <c r="A1100" s="7">
        <v>1098</v>
      </c>
      <c r="B1100" s="7">
        <v>2023</v>
      </c>
      <c r="C1100" s="3" t="s">
        <v>16</v>
      </c>
      <c r="D1100" s="3" t="s">
        <v>26</v>
      </c>
      <c r="E1100" s="3" t="s">
        <v>769</v>
      </c>
      <c r="F1100" s="7">
        <v>202334410329</v>
      </c>
      <c r="G1100" s="3" t="s">
        <v>20</v>
      </c>
      <c r="H1100" s="7">
        <v>4.17</v>
      </c>
      <c r="I1100" s="7">
        <v>36</v>
      </c>
      <c r="J1100" s="7">
        <v>78.81</v>
      </c>
      <c r="K1100" s="7">
        <v>25</v>
      </c>
      <c r="L1100" s="7">
        <v>0</v>
      </c>
      <c r="M1100" s="7" t="str">
        <f>IF(COUNTIF(体测成绩!$A$2:$A$530,$F1100&amp;"")=0,"",IF(VLOOKUP($F1100&amp;"",体测成绩!$A$2:$B$530,2,FALSE)="免测",80,VLOOKUP($F1100&amp;"",体测成绩!$A$2:$B$530,2,FALSE)))</f>
        <v/>
      </c>
      <c r="N1100" s="7" t="str">
        <f>IF(OR(IFERROR(VALUE(M1100)&lt;80,FALSE),COUNTIF(缓考名单!$A$2:$A$49,$F1100&amp;"")&gt;0,COUNTIF(缓考名单!$B$2:$B$49,#REF!)&gt;0,IFERROR(VLOOKUP($F1100&amp;"",学年成绩!$A$2:$B$462,2,FALSE)&lt;&gt;"100%",FALSE)),"是","")</f>
        <v/>
      </c>
      <c r="O1100" s="7"/>
      <c r="P1100" s="8"/>
    </row>
    <row r="1101" ht="35" hidden="1" customHeight="1" spans="1:16">
      <c r="A1101" s="7">
        <v>1099</v>
      </c>
      <c r="B1101" s="7">
        <v>2023</v>
      </c>
      <c r="C1101" s="3" t="s">
        <v>16</v>
      </c>
      <c r="D1101" s="3" t="s">
        <v>26</v>
      </c>
      <c r="E1101" s="3" t="s">
        <v>769</v>
      </c>
      <c r="F1101" s="7">
        <v>202334410305</v>
      </c>
      <c r="G1101" s="3" t="s">
        <v>20</v>
      </c>
      <c r="H1101" s="7">
        <v>4.02</v>
      </c>
      <c r="I1101" s="7">
        <v>51</v>
      </c>
      <c r="J1101" s="7">
        <v>70.99</v>
      </c>
      <c r="K1101" s="7">
        <v>62</v>
      </c>
      <c r="L1101" s="7">
        <v>0</v>
      </c>
      <c r="M1101" s="7" t="str">
        <f>IF(COUNTIF(体测成绩!$A$2:$A$530,$F1101&amp;"")=0,"",IF(VLOOKUP($F1101&amp;"",体测成绩!$A$2:$B$530,2,FALSE)="免测",80,VLOOKUP($F1101&amp;"",体测成绩!$A$2:$B$530,2,FALSE)))</f>
        <v/>
      </c>
      <c r="N1101" s="7" t="str">
        <f>IF(OR(IFERROR(VALUE(M1101)&lt;80,FALSE),COUNTIF(缓考名单!$A$2:$A$49,$F1101&amp;"")&gt;0,COUNTIF(缓考名单!$B$2:$B$49,#REF!)&gt;0,IFERROR(VLOOKUP($F1101&amp;"",学年成绩!$A$2:$B$462,2,FALSE)&lt;&gt;"100%",FALSE)),"是","")</f>
        <v/>
      </c>
      <c r="O1101" s="7"/>
      <c r="P1101" s="8"/>
    </row>
    <row r="1102" ht="35" hidden="1" customHeight="1" spans="1:16">
      <c r="A1102" s="7">
        <v>1100</v>
      </c>
      <c r="B1102" s="7">
        <v>2023</v>
      </c>
      <c r="C1102" s="3" t="s">
        <v>16</v>
      </c>
      <c r="D1102" s="3" t="s">
        <v>26</v>
      </c>
      <c r="E1102" s="3" t="s">
        <v>769</v>
      </c>
      <c r="F1102" s="7">
        <v>202334410326</v>
      </c>
      <c r="G1102" s="3" t="s">
        <v>19</v>
      </c>
      <c r="H1102" s="7">
        <v>2.96</v>
      </c>
      <c r="I1102" s="7">
        <v>179</v>
      </c>
      <c r="J1102" s="7">
        <v>58.22</v>
      </c>
      <c r="K1102" s="7">
        <v>152</v>
      </c>
      <c r="L1102" s="7">
        <v>0</v>
      </c>
      <c r="M1102" s="7" t="str">
        <f>IF(COUNTIF(体测成绩!$A$2:$A$530,$F1102&amp;"")=0,"",IF(VLOOKUP($F1102&amp;"",体测成绩!$A$2:$B$530,2,FALSE)="免测",80,VLOOKUP($F1102&amp;"",体测成绩!$A$2:$B$530,2,FALSE)))</f>
        <v/>
      </c>
      <c r="N1102" s="7" t="str">
        <f>IF(OR(IFERROR(VALUE(M1102)&lt;80,FALSE),COUNTIF(缓考名单!$A$2:$A$49,$F1102&amp;"")&gt;0,COUNTIF(缓考名单!$B$2:$B$49,#REF!)&gt;0,IFERROR(VLOOKUP($F1102&amp;"",学年成绩!$A$2:$B$462,2,FALSE)&lt;&gt;"100%",FALSE)),"是","")</f>
        <v/>
      </c>
      <c r="O1102" s="7"/>
      <c r="P1102" s="8"/>
    </row>
    <row r="1103" ht="35" hidden="1" customHeight="1" spans="1:16">
      <c r="A1103" s="7">
        <v>1101</v>
      </c>
      <c r="B1103" s="7">
        <v>2023</v>
      </c>
      <c r="C1103" s="3" t="s">
        <v>16</v>
      </c>
      <c r="D1103" s="3" t="s">
        <v>26</v>
      </c>
      <c r="E1103" s="3" t="s">
        <v>769</v>
      </c>
      <c r="F1103" s="7">
        <v>202334410327</v>
      </c>
      <c r="G1103" s="3" t="s">
        <v>19</v>
      </c>
      <c r="H1103" s="7">
        <v>3.71</v>
      </c>
      <c r="I1103" s="7">
        <v>107</v>
      </c>
      <c r="J1103" s="7">
        <v>67.55</v>
      </c>
      <c r="K1103" s="7">
        <v>98</v>
      </c>
      <c r="L1103" s="7">
        <v>0</v>
      </c>
      <c r="M1103" s="7" t="str">
        <f>IF(COUNTIF(体测成绩!$A$2:$A$530,$F1103&amp;"")=0,"",IF(VLOOKUP($F1103&amp;"",体测成绩!$A$2:$B$530,2,FALSE)="免测",80,VLOOKUP($F1103&amp;"",体测成绩!$A$2:$B$530,2,FALSE)))</f>
        <v/>
      </c>
      <c r="N1103" s="7" t="str">
        <f>IF(OR(IFERROR(VALUE(M1103)&lt;80,FALSE),COUNTIF(缓考名单!$A$2:$A$49,$F1103&amp;"")&gt;0,COUNTIF(缓考名单!$B$2:$B$49,#REF!)&gt;0,IFERROR(VLOOKUP($F1103&amp;"",学年成绩!$A$2:$B$462,2,FALSE)&lt;&gt;"100%",FALSE)),"是","")</f>
        <v/>
      </c>
      <c r="O1103" s="7"/>
      <c r="P1103" s="8"/>
    </row>
    <row r="1104" ht="35" hidden="1" customHeight="1" spans="1:16">
      <c r="A1104" s="7">
        <v>1102</v>
      </c>
      <c r="B1104" s="7">
        <v>2023</v>
      </c>
      <c r="C1104" s="3" t="s">
        <v>16</v>
      </c>
      <c r="D1104" s="3" t="s">
        <v>26</v>
      </c>
      <c r="E1104" s="3" t="s">
        <v>769</v>
      </c>
      <c r="F1104" s="7">
        <v>202334410325</v>
      </c>
      <c r="G1104" s="3" t="s">
        <v>19</v>
      </c>
      <c r="H1104" s="7">
        <v>3.11</v>
      </c>
      <c r="I1104" s="7">
        <v>165</v>
      </c>
      <c r="J1104" s="7">
        <v>60.07</v>
      </c>
      <c r="K1104" s="7">
        <v>145</v>
      </c>
      <c r="L1104" s="7">
        <v>0</v>
      </c>
      <c r="M1104" s="7" t="str">
        <f>IF(COUNTIF(体测成绩!$A$2:$A$530,$F1104&amp;"")=0,"",IF(VLOOKUP($F1104&amp;"",体测成绩!$A$2:$B$530,2,FALSE)="免测",80,VLOOKUP($F1104&amp;"",体测成绩!$A$2:$B$530,2,FALSE)))</f>
        <v/>
      </c>
      <c r="N1104" s="7" t="str">
        <f>IF(OR(IFERROR(VALUE(M1104)&lt;80,FALSE),COUNTIF(缓考名单!$A$2:$A$49,$F1104&amp;"")&gt;0,COUNTIF(缓考名单!$B$2:$B$49,#REF!)&gt;0,IFERROR(VLOOKUP($F1104&amp;"",学年成绩!$A$2:$B$462,2,FALSE)&lt;&gt;"100%",FALSE)),"是","")</f>
        <v/>
      </c>
      <c r="O1104" s="7"/>
      <c r="P1104" s="8"/>
    </row>
    <row r="1105" ht="35" hidden="1" customHeight="1" spans="1:16">
      <c r="A1105" s="7">
        <v>1103</v>
      </c>
      <c r="B1105" s="7">
        <v>2023</v>
      </c>
      <c r="C1105" s="3" t="s">
        <v>16</v>
      </c>
      <c r="D1105" s="3" t="s">
        <v>26</v>
      </c>
      <c r="E1105" s="3" t="s">
        <v>769</v>
      </c>
      <c r="F1105" s="7">
        <v>202334410322</v>
      </c>
      <c r="G1105" s="3" t="s">
        <v>19</v>
      </c>
      <c r="H1105" s="7">
        <v>4.08</v>
      </c>
      <c r="I1105" s="7">
        <v>46</v>
      </c>
      <c r="J1105" s="7">
        <v>71.8</v>
      </c>
      <c r="K1105" s="7">
        <v>52</v>
      </c>
      <c r="L1105" s="7">
        <v>0</v>
      </c>
      <c r="M1105" s="7" t="str">
        <f>IF(COUNTIF(体测成绩!$A$2:$A$530,$F1105&amp;"")=0,"",IF(VLOOKUP($F1105&amp;"",体测成绩!$A$2:$B$530,2,FALSE)="免测",80,VLOOKUP($F1105&amp;"",体测成绩!$A$2:$B$530,2,FALSE)))</f>
        <v/>
      </c>
      <c r="N1105" s="7" t="str">
        <f>IF(OR(IFERROR(VALUE(M1105)&lt;80,FALSE),COUNTIF(缓考名单!$A$2:$A$49,$F1105&amp;"")&gt;0,COUNTIF(缓考名单!$B$2:$B$49,#REF!)&gt;0,IFERROR(VLOOKUP($F1105&amp;"",学年成绩!$A$2:$B$462,2,FALSE)&lt;&gt;"100%",FALSE)),"是","")</f>
        <v/>
      </c>
      <c r="O1105" s="7"/>
      <c r="P1105" s="8"/>
    </row>
    <row r="1106" ht="35" hidden="1" customHeight="1" spans="1:16">
      <c r="A1106" s="7">
        <v>1104</v>
      </c>
      <c r="B1106" s="7">
        <v>2023</v>
      </c>
      <c r="C1106" s="3" t="s">
        <v>16</v>
      </c>
      <c r="D1106" s="3" t="s">
        <v>26</v>
      </c>
      <c r="E1106" s="3" t="s">
        <v>769</v>
      </c>
      <c r="F1106" s="7">
        <v>202334410321</v>
      </c>
      <c r="G1106" s="3" t="s">
        <v>19</v>
      </c>
      <c r="H1106" s="7">
        <v>3.77</v>
      </c>
      <c r="I1106" s="7">
        <v>98</v>
      </c>
      <c r="J1106" s="7">
        <v>67.68</v>
      </c>
      <c r="K1106" s="7">
        <v>94</v>
      </c>
      <c r="L1106" s="7">
        <v>0</v>
      </c>
      <c r="M1106" s="7" t="str">
        <f>IF(COUNTIF(体测成绩!$A$2:$A$530,$F1106&amp;"")=0,"",IF(VLOOKUP($F1106&amp;"",体测成绩!$A$2:$B$530,2,FALSE)="免测",80,VLOOKUP($F1106&amp;"",体测成绩!$A$2:$B$530,2,FALSE)))</f>
        <v/>
      </c>
      <c r="N1106" s="7" t="str">
        <f>IF(OR(IFERROR(VALUE(M1106)&lt;80,FALSE),COUNTIF(缓考名单!$A$2:$A$49,$F1106&amp;"")&gt;0,COUNTIF(缓考名单!$B$2:$B$49,#REF!)&gt;0,IFERROR(VLOOKUP($F1106&amp;"",学年成绩!$A$2:$B$462,2,FALSE)&lt;&gt;"100%",FALSE)),"是","")</f>
        <v/>
      </c>
      <c r="O1106" s="7"/>
      <c r="P1106" s="8"/>
    </row>
    <row r="1107" ht="35" hidden="1" customHeight="1" spans="1:16">
      <c r="A1107" s="7">
        <v>1105</v>
      </c>
      <c r="B1107" s="7">
        <v>2023</v>
      </c>
      <c r="C1107" s="3" t="s">
        <v>16</v>
      </c>
      <c r="D1107" s="3" t="s">
        <v>26</v>
      </c>
      <c r="E1107" s="3" t="s">
        <v>769</v>
      </c>
      <c r="F1107" s="7">
        <v>202313310210</v>
      </c>
      <c r="G1107" s="3" t="s">
        <v>19</v>
      </c>
      <c r="H1107" s="7">
        <v>3.91</v>
      </c>
      <c r="I1107" s="7">
        <v>75</v>
      </c>
      <c r="J1107" s="7">
        <v>63.29</v>
      </c>
      <c r="K1107" s="7">
        <v>127</v>
      </c>
      <c r="L1107" s="7">
        <v>0</v>
      </c>
      <c r="M1107" s="7" t="str">
        <f>IF(COUNTIF(体测成绩!$A$2:$A$530,$F1107&amp;"")=0,"",IF(VLOOKUP($F1107&amp;"",体测成绩!$A$2:$B$530,2,FALSE)="免测",80,VLOOKUP($F1107&amp;"",体测成绩!$A$2:$B$530,2,FALSE)))</f>
        <v/>
      </c>
      <c r="N1107" s="7" t="str">
        <f>IF(OR(IFERROR(VALUE(M1107)&lt;80,FALSE),COUNTIF(缓考名单!$A$2:$A$49,$F1107&amp;"")&gt;0,COUNTIF(缓考名单!$B$2:$B$49,#REF!)&gt;0,IFERROR(VLOOKUP($F1107&amp;"",学年成绩!$A$2:$B$462,2,FALSE)&lt;&gt;"100%",FALSE)),"是","")</f>
        <v/>
      </c>
      <c r="O1107" s="7"/>
      <c r="P1107" s="8"/>
    </row>
    <row r="1108" ht="35" hidden="1" customHeight="1" spans="1:16">
      <c r="A1108" s="7">
        <v>1106</v>
      </c>
      <c r="B1108" s="7">
        <v>2023</v>
      </c>
      <c r="C1108" s="3" t="s">
        <v>16</v>
      </c>
      <c r="D1108" s="3" t="s">
        <v>26</v>
      </c>
      <c r="E1108" s="3" t="s">
        <v>769</v>
      </c>
      <c r="F1108" s="7">
        <v>202334410313</v>
      </c>
      <c r="G1108" s="3" t="s">
        <v>19</v>
      </c>
      <c r="H1108" s="7">
        <v>2.86</v>
      </c>
      <c r="I1108" s="7">
        <v>182</v>
      </c>
      <c r="J1108" s="7">
        <v>57.19</v>
      </c>
      <c r="K1108" s="7">
        <v>155</v>
      </c>
      <c r="L1108" s="7">
        <v>0</v>
      </c>
      <c r="M1108" s="7" t="str">
        <f>IF(COUNTIF(体测成绩!$A$2:$A$530,$F1108&amp;"")=0,"",IF(VLOOKUP($F1108&amp;"",体测成绩!$A$2:$B$530,2,FALSE)="免测",80,VLOOKUP($F1108&amp;"",体测成绩!$A$2:$B$530,2,FALSE)))</f>
        <v/>
      </c>
      <c r="N1108" s="7" t="str">
        <f>IF(OR(IFERROR(VALUE(M1108)&lt;80,FALSE),COUNTIF(缓考名单!$A$2:$A$49,$F1108&amp;"")&gt;0,COUNTIF(缓考名单!$B$2:$B$49,#REF!)&gt;0,IFERROR(VLOOKUP($F1108&amp;"",学年成绩!$A$2:$B$462,2,FALSE)&lt;&gt;"100%",FALSE)),"是","")</f>
        <v/>
      </c>
      <c r="O1108" s="7"/>
      <c r="P1108" s="8"/>
    </row>
    <row r="1109" ht="35" hidden="1" customHeight="1" spans="1:16">
      <c r="A1109" s="7">
        <v>1107</v>
      </c>
      <c r="B1109" s="7">
        <v>2023</v>
      </c>
      <c r="C1109" s="3" t="s">
        <v>16</v>
      </c>
      <c r="D1109" s="3" t="s">
        <v>26</v>
      </c>
      <c r="E1109" s="3" t="s">
        <v>769</v>
      </c>
      <c r="F1109" s="7">
        <v>202334410315</v>
      </c>
      <c r="G1109" s="3" t="s">
        <v>19</v>
      </c>
      <c r="H1109" s="7">
        <v>3.77</v>
      </c>
      <c r="I1109" s="7">
        <v>99</v>
      </c>
      <c r="J1109" s="7">
        <v>68.16</v>
      </c>
      <c r="K1109" s="7">
        <v>90</v>
      </c>
      <c r="L1109" s="7">
        <v>0</v>
      </c>
      <c r="M1109" s="7" t="str">
        <f>IF(COUNTIF(体测成绩!$A$2:$A$530,$F1109&amp;"")=0,"",IF(VLOOKUP($F1109&amp;"",体测成绩!$A$2:$B$530,2,FALSE)="免测",80,VLOOKUP($F1109&amp;"",体测成绩!$A$2:$B$530,2,FALSE)))</f>
        <v/>
      </c>
      <c r="N1109" s="7" t="str">
        <f>IF(OR(IFERROR(VALUE(M1109)&lt;80,FALSE),COUNTIF(缓考名单!$A$2:$A$49,$F1109&amp;"")&gt;0,COUNTIF(缓考名单!$B$2:$B$49,#REF!)&gt;0,IFERROR(VLOOKUP($F1109&amp;"",学年成绩!$A$2:$B$462,2,FALSE)&lt;&gt;"100%",FALSE)),"是","")</f>
        <v/>
      </c>
      <c r="O1109" s="7"/>
      <c r="P1109" s="8"/>
    </row>
    <row r="1110" ht="35" hidden="1" customHeight="1" spans="1:16">
      <c r="A1110" s="7">
        <v>1108</v>
      </c>
      <c r="B1110" s="7">
        <v>2023</v>
      </c>
      <c r="C1110" s="3" t="s">
        <v>16</v>
      </c>
      <c r="D1110" s="3" t="s">
        <v>26</v>
      </c>
      <c r="E1110" s="3" t="s">
        <v>769</v>
      </c>
      <c r="F1110" s="7">
        <v>202334410314</v>
      </c>
      <c r="G1110" s="3" t="s">
        <v>19</v>
      </c>
      <c r="H1110" s="7">
        <v>3.35</v>
      </c>
      <c r="I1110" s="7">
        <v>148</v>
      </c>
      <c r="J1110" s="7">
        <v>63.31</v>
      </c>
      <c r="K1110" s="7">
        <v>126</v>
      </c>
      <c r="L1110" s="7">
        <v>0</v>
      </c>
      <c r="M1110" s="7" t="str">
        <f>IF(COUNTIF(体测成绩!$A$2:$A$530,$F1110&amp;"")=0,"",IF(VLOOKUP($F1110&amp;"",体测成绩!$A$2:$B$530,2,FALSE)="免测",80,VLOOKUP($F1110&amp;"",体测成绩!$A$2:$B$530,2,FALSE)))</f>
        <v/>
      </c>
      <c r="N1110" s="7" t="str">
        <f>IF(OR(IFERROR(VALUE(M1110)&lt;80,FALSE),COUNTIF(缓考名单!$A$2:$A$49,$F1110&amp;"")&gt;0,COUNTIF(缓考名单!$B$2:$B$49,#REF!)&gt;0,IFERROR(VLOOKUP($F1110&amp;"",学年成绩!$A$2:$B$462,2,FALSE)&lt;&gt;"100%",FALSE)),"是","")</f>
        <v/>
      </c>
      <c r="O1110" s="7"/>
      <c r="P1110" s="8"/>
    </row>
    <row r="1111" ht="35" hidden="1" customHeight="1" spans="1:16">
      <c r="A1111" s="7">
        <v>1109</v>
      </c>
      <c r="B1111" s="7">
        <v>2023</v>
      </c>
      <c r="C1111" s="3" t="s">
        <v>16</v>
      </c>
      <c r="D1111" s="3" t="s">
        <v>26</v>
      </c>
      <c r="E1111" s="3" t="s">
        <v>769</v>
      </c>
      <c r="F1111" s="7">
        <v>202334410307</v>
      </c>
      <c r="G1111" s="3" t="s">
        <v>19</v>
      </c>
      <c r="H1111" s="7">
        <v>3.4</v>
      </c>
      <c r="I1111" s="7">
        <v>140</v>
      </c>
      <c r="J1111" s="7">
        <v>65.22</v>
      </c>
      <c r="K1111" s="7">
        <v>116</v>
      </c>
      <c r="L1111" s="7">
        <v>0</v>
      </c>
      <c r="M1111" s="7" t="str">
        <f>IF(COUNTIF(体测成绩!$A$2:$A$530,$F1111&amp;"")=0,"",IF(VLOOKUP($F1111&amp;"",体测成绩!$A$2:$B$530,2,FALSE)="免测",80,VLOOKUP($F1111&amp;"",体测成绩!$A$2:$B$530,2,FALSE)))</f>
        <v/>
      </c>
      <c r="N1111" s="7" t="str">
        <f>IF(OR(IFERROR(VALUE(M1111)&lt;80,FALSE),COUNTIF(缓考名单!$A$2:$A$49,$F1111&amp;"")&gt;0,COUNTIF(缓考名单!$B$2:$B$49,#REF!)&gt;0,IFERROR(VLOOKUP($F1111&amp;"",学年成绩!$A$2:$B$462,2,FALSE)&lt;&gt;"100%",FALSE)),"是","")</f>
        <v/>
      </c>
      <c r="O1111" s="7"/>
      <c r="P1111" s="8"/>
    </row>
    <row r="1112" ht="35" hidden="1" customHeight="1" spans="1:16">
      <c r="A1112" s="7">
        <v>1110</v>
      </c>
      <c r="B1112" s="7">
        <v>2023</v>
      </c>
      <c r="C1112" s="3" t="s">
        <v>16</v>
      </c>
      <c r="D1112" s="3" t="s">
        <v>26</v>
      </c>
      <c r="E1112" s="3" t="s">
        <v>769</v>
      </c>
      <c r="F1112" s="7">
        <v>202334410303</v>
      </c>
      <c r="G1112" s="3" t="s">
        <v>19</v>
      </c>
      <c r="H1112" s="7">
        <v>3.7</v>
      </c>
      <c r="I1112" s="7">
        <v>108</v>
      </c>
      <c r="J1112" s="7">
        <v>67.61</v>
      </c>
      <c r="K1112" s="7">
        <v>96</v>
      </c>
      <c r="L1112" s="7">
        <v>0</v>
      </c>
      <c r="M1112" s="7" t="str">
        <f>IF(COUNTIF(体测成绩!$A$2:$A$530,$F1112&amp;"")=0,"",IF(VLOOKUP($F1112&amp;"",体测成绩!$A$2:$B$530,2,FALSE)="免测",80,VLOOKUP($F1112&amp;"",体测成绩!$A$2:$B$530,2,FALSE)))</f>
        <v/>
      </c>
      <c r="N1112" s="7" t="str">
        <f>IF(OR(IFERROR(VALUE(M1112)&lt;80,FALSE),COUNTIF(缓考名单!$A$2:$A$49,$F1112&amp;"")&gt;0,COUNTIF(缓考名单!$B$2:$B$49,#REF!)&gt;0,IFERROR(VLOOKUP($F1112&amp;"",学年成绩!$A$2:$B$462,2,FALSE)&lt;&gt;"100%",FALSE)),"是","")</f>
        <v/>
      </c>
      <c r="O1112" s="7"/>
      <c r="P1112" s="8"/>
    </row>
    <row r="1113" ht="35" hidden="1" customHeight="1" spans="1:16">
      <c r="A1113" s="7">
        <v>1111</v>
      </c>
      <c r="B1113" s="7">
        <v>2023</v>
      </c>
      <c r="C1113" s="3" t="s">
        <v>16</v>
      </c>
      <c r="D1113" s="3" t="s">
        <v>26</v>
      </c>
      <c r="E1113" s="3" t="s">
        <v>769</v>
      </c>
      <c r="F1113" s="7">
        <v>202334410310</v>
      </c>
      <c r="G1113" s="3" t="s">
        <v>20</v>
      </c>
      <c r="H1113" s="7">
        <v>3.37</v>
      </c>
      <c r="I1113" s="7">
        <v>143</v>
      </c>
      <c r="J1113" s="7">
        <v>62.74</v>
      </c>
      <c r="K1113" s="7">
        <v>132</v>
      </c>
      <c r="L1113" s="7">
        <v>0</v>
      </c>
      <c r="M1113" s="7" t="str">
        <f>IF(COUNTIF(体测成绩!$A$2:$A$530,$F1113&amp;"")=0,"",IF(VLOOKUP($F1113&amp;"",体测成绩!$A$2:$B$530,2,FALSE)="免测",80,VLOOKUP($F1113&amp;"",体测成绩!$A$2:$B$530,2,FALSE)))</f>
        <v/>
      </c>
      <c r="N1113" s="7" t="str">
        <f>IF(OR(IFERROR(VALUE(M1113)&lt;80,FALSE),COUNTIF(缓考名单!$A$2:$A$49,$F1113&amp;"")&gt;0,COUNTIF(缓考名单!$B$2:$B$49,#REF!)&gt;0,IFERROR(VLOOKUP($F1113&amp;"",学年成绩!$A$2:$B$462,2,FALSE)&lt;&gt;"100%",FALSE)),"是","")</f>
        <v/>
      </c>
      <c r="O1113" s="7"/>
      <c r="P1113" s="8"/>
    </row>
    <row r="1114" ht="35" hidden="1" customHeight="1" spans="1:16">
      <c r="A1114" s="7">
        <v>1112</v>
      </c>
      <c r="B1114" s="7">
        <v>2023</v>
      </c>
      <c r="C1114" s="3" t="s">
        <v>16</v>
      </c>
      <c r="D1114" s="3" t="s">
        <v>26</v>
      </c>
      <c r="E1114" s="3" t="s">
        <v>769</v>
      </c>
      <c r="F1114" s="7">
        <v>202334410301</v>
      </c>
      <c r="G1114" s="3" t="s">
        <v>19</v>
      </c>
      <c r="H1114" s="7">
        <v>3.95</v>
      </c>
      <c r="I1114" s="7">
        <v>70</v>
      </c>
      <c r="J1114" s="7">
        <v>71.36</v>
      </c>
      <c r="K1114" s="7">
        <v>57</v>
      </c>
      <c r="L1114" s="7">
        <v>0</v>
      </c>
      <c r="M1114" s="7" t="str">
        <f>IF(COUNTIF(体测成绩!$A$2:$A$530,$F1114&amp;"")=0,"",IF(VLOOKUP($F1114&amp;"",体测成绩!$A$2:$B$530,2,FALSE)="免测",80,VLOOKUP($F1114&amp;"",体测成绩!$A$2:$B$530,2,FALSE)))</f>
        <v/>
      </c>
      <c r="N1114" s="7" t="str">
        <f>IF(OR(IFERROR(VALUE(M1114)&lt;80,FALSE),COUNTIF(缓考名单!$A$2:$A$49,$F1114&amp;"")&gt;0,COUNTIF(缓考名单!$B$2:$B$49,#REF!)&gt;0,IFERROR(VLOOKUP($F1114&amp;"",学年成绩!$A$2:$B$462,2,FALSE)&lt;&gt;"100%",FALSE)),"是","")</f>
        <v/>
      </c>
      <c r="O1114" s="7"/>
      <c r="P1114" s="8"/>
    </row>
    <row r="1115" ht="35" hidden="1" customHeight="1" spans="1:16">
      <c r="A1115" s="7">
        <v>1113</v>
      </c>
      <c r="B1115" s="7">
        <v>2023</v>
      </c>
      <c r="C1115" s="3" t="s">
        <v>16</v>
      </c>
      <c r="D1115" s="3" t="s">
        <v>26</v>
      </c>
      <c r="E1115" s="3" t="s">
        <v>769</v>
      </c>
      <c r="F1115" s="7">
        <v>202334410323</v>
      </c>
      <c r="G1115" s="3" t="s">
        <v>20</v>
      </c>
      <c r="H1115" s="7">
        <v>3.63</v>
      </c>
      <c r="I1115" s="7">
        <v>121</v>
      </c>
      <c r="J1115" s="7">
        <v>67</v>
      </c>
      <c r="K1115" s="7">
        <v>102</v>
      </c>
      <c r="L1115" s="7">
        <v>0</v>
      </c>
      <c r="M1115" s="7" t="str">
        <f>IF(COUNTIF(体测成绩!$A$2:$A$530,$F1115&amp;"")=0,"",IF(VLOOKUP($F1115&amp;"",体测成绩!$A$2:$B$530,2,FALSE)="免测",80,VLOOKUP($F1115&amp;"",体测成绩!$A$2:$B$530,2,FALSE)))</f>
        <v/>
      </c>
      <c r="N1115" s="7" t="str">
        <f>IF(OR(IFERROR(VALUE(M1115)&lt;80,FALSE),COUNTIF(缓考名单!$A$2:$A$49,$F1115&amp;"")&gt;0,COUNTIF(缓考名单!$B$2:$B$49,#REF!)&gt;0,IFERROR(VLOOKUP($F1115&amp;"",学年成绩!$A$2:$B$462,2,FALSE)&lt;&gt;"100%",FALSE)),"是","")</f>
        <v/>
      </c>
      <c r="O1115" s="7"/>
      <c r="P1115" s="8"/>
    </row>
    <row r="1116" ht="35" hidden="1" customHeight="1" spans="1:16">
      <c r="A1116" s="7">
        <v>1114</v>
      </c>
      <c r="B1116" s="7">
        <v>2023</v>
      </c>
      <c r="C1116" s="3" t="s">
        <v>16</v>
      </c>
      <c r="D1116" s="3" t="s">
        <v>26</v>
      </c>
      <c r="E1116" s="3" t="s">
        <v>769</v>
      </c>
      <c r="F1116" s="7">
        <v>202334410319</v>
      </c>
      <c r="G1116" s="3" t="s">
        <v>19</v>
      </c>
      <c r="H1116" s="7">
        <v>4.18</v>
      </c>
      <c r="I1116" s="7">
        <v>32</v>
      </c>
      <c r="J1116" s="7">
        <v>73.03</v>
      </c>
      <c r="K1116" s="7">
        <v>42</v>
      </c>
      <c r="L1116" s="7">
        <v>0</v>
      </c>
      <c r="M1116" s="7" t="str">
        <f>IF(COUNTIF(体测成绩!$A$2:$A$530,$F1116&amp;"")=0,"",IF(VLOOKUP($F1116&amp;"",体测成绩!$A$2:$B$530,2,FALSE)="免测",80,VLOOKUP($F1116&amp;"",体测成绩!$A$2:$B$530,2,FALSE)))</f>
        <v/>
      </c>
      <c r="N1116" s="7" t="str">
        <f>IF(OR(IFERROR(VALUE(M1116)&lt;80,FALSE),COUNTIF(缓考名单!$A$2:$A$49,$F1116&amp;"")&gt;0,COUNTIF(缓考名单!$B$2:$B$49,#REF!)&gt;0,IFERROR(VLOOKUP($F1116&amp;"",学年成绩!$A$2:$B$462,2,FALSE)&lt;&gt;"100%",FALSE)),"是","")</f>
        <v/>
      </c>
      <c r="O1116" s="7"/>
      <c r="P1116" s="8"/>
    </row>
    <row r="1117" ht="35" hidden="1" customHeight="1" spans="1:16">
      <c r="A1117" s="7">
        <v>1115</v>
      </c>
      <c r="B1117" s="7">
        <v>2023</v>
      </c>
      <c r="C1117" s="3" t="s">
        <v>16</v>
      </c>
      <c r="D1117" s="3" t="s">
        <v>26</v>
      </c>
      <c r="E1117" s="3" t="s">
        <v>769</v>
      </c>
      <c r="F1117" s="7">
        <v>202321510211</v>
      </c>
      <c r="G1117" s="3" t="s">
        <v>20</v>
      </c>
      <c r="H1117" s="7">
        <v>4.1</v>
      </c>
      <c r="I1117" s="7">
        <v>41</v>
      </c>
      <c r="J1117" s="7">
        <v>62.88</v>
      </c>
      <c r="K1117" s="7">
        <v>130</v>
      </c>
      <c r="L1117" s="7">
        <v>0</v>
      </c>
      <c r="M1117" s="7" t="str">
        <f>IF(COUNTIF(体测成绩!$A$2:$A$530,$F1117&amp;"")=0,"",IF(VLOOKUP($F1117&amp;"",体测成绩!$A$2:$B$530,2,FALSE)="免测",80,VLOOKUP($F1117&amp;"",体测成绩!$A$2:$B$530,2,FALSE)))</f>
        <v/>
      </c>
      <c r="N1117" s="7" t="str">
        <f>IF(OR(IFERROR(VALUE(M1117)&lt;80,FALSE),COUNTIF(缓考名单!$A$2:$A$49,$F1117&amp;"")&gt;0,COUNTIF(缓考名单!$B$2:$B$49,#REF!)&gt;0,IFERROR(VLOOKUP($F1117&amp;"",学年成绩!$A$2:$B$462,2,FALSE)&lt;&gt;"100%",FALSE)),"是","")</f>
        <v/>
      </c>
      <c r="O1117" s="7"/>
      <c r="P1117" s="8"/>
    </row>
    <row r="1118" ht="35" hidden="1" customHeight="1" spans="1:16">
      <c r="A1118" s="7">
        <v>1116</v>
      </c>
      <c r="B1118" s="7">
        <v>2023</v>
      </c>
      <c r="C1118" s="3" t="s">
        <v>16</v>
      </c>
      <c r="D1118" s="3" t="s">
        <v>26</v>
      </c>
      <c r="E1118" s="3" t="s">
        <v>769</v>
      </c>
      <c r="F1118" s="7">
        <v>202334410302</v>
      </c>
      <c r="G1118" s="3" t="s">
        <v>19</v>
      </c>
      <c r="H1118" s="7">
        <v>3.7</v>
      </c>
      <c r="I1118" s="7">
        <v>109</v>
      </c>
      <c r="J1118" s="7">
        <v>70.52</v>
      </c>
      <c r="K1118" s="7">
        <v>70</v>
      </c>
      <c r="L1118" s="7">
        <v>0</v>
      </c>
      <c r="M1118" s="7" t="str">
        <f>IF(COUNTIF(体测成绩!$A$2:$A$530,$F1118&amp;"")=0,"",IF(VLOOKUP($F1118&amp;"",体测成绩!$A$2:$B$530,2,FALSE)="免测",80,VLOOKUP($F1118&amp;"",体测成绩!$A$2:$B$530,2,FALSE)))</f>
        <v/>
      </c>
      <c r="N1118" s="7" t="str">
        <f>IF(OR(IFERROR(VALUE(M1118)&lt;80,FALSE),COUNTIF(缓考名单!$A$2:$A$49,$F1118&amp;"")&gt;0,COUNTIF(缓考名单!$B$2:$B$49,#REF!)&gt;0,IFERROR(VLOOKUP($F1118&amp;"",学年成绩!$A$2:$B$462,2,FALSE)&lt;&gt;"100%",FALSE)),"是","")</f>
        <v/>
      </c>
      <c r="O1118" s="7"/>
      <c r="P1118" s="8"/>
    </row>
    <row r="1119" ht="35" hidden="1" customHeight="1" spans="1:16">
      <c r="A1119" s="7">
        <v>1117</v>
      </c>
      <c r="B1119" s="7">
        <v>2023</v>
      </c>
      <c r="C1119" s="3" t="s">
        <v>16</v>
      </c>
      <c r="D1119" s="3" t="s">
        <v>26</v>
      </c>
      <c r="E1119" s="3" t="s">
        <v>769</v>
      </c>
      <c r="F1119" s="7">
        <v>202334410328</v>
      </c>
      <c r="G1119" s="3" t="s">
        <v>19</v>
      </c>
      <c r="H1119" s="7">
        <v>3.05</v>
      </c>
      <c r="I1119" s="7">
        <v>173</v>
      </c>
      <c r="J1119" s="7">
        <v>59.23</v>
      </c>
      <c r="K1119" s="7">
        <v>148</v>
      </c>
      <c r="L1119" s="7">
        <v>0</v>
      </c>
      <c r="M1119" s="7" t="str">
        <f>IF(COUNTIF(体测成绩!$A$2:$A$530,$F1119&amp;"")=0,"",IF(VLOOKUP($F1119&amp;"",体测成绩!$A$2:$B$530,2,FALSE)="免测",80,VLOOKUP($F1119&amp;"",体测成绩!$A$2:$B$530,2,FALSE)))</f>
        <v/>
      </c>
      <c r="N1119" s="7" t="str">
        <f>IF(OR(IFERROR(VALUE(M1119)&lt;80,FALSE),COUNTIF(缓考名单!$A$2:$A$49,$F1119&amp;"")&gt;0,COUNTIF(缓考名单!$B$2:$B$49,#REF!)&gt;0,IFERROR(VLOOKUP($F1119&amp;"",学年成绩!$A$2:$B$462,2,FALSE)&lt;&gt;"100%",FALSE)),"是","")</f>
        <v/>
      </c>
      <c r="O1119" s="7"/>
      <c r="P1119" s="8"/>
    </row>
    <row r="1120" ht="35" hidden="1" customHeight="1" spans="1:16">
      <c r="A1120" s="7">
        <v>1118</v>
      </c>
      <c r="B1120" s="7">
        <v>2023</v>
      </c>
      <c r="C1120" s="3" t="s">
        <v>16</v>
      </c>
      <c r="D1120" s="3" t="s">
        <v>26</v>
      </c>
      <c r="E1120" s="3" t="s">
        <v>769</v>
      </c>
      <c r="F1120" s="7">
        <v>202334410320</v>
      </c>
      <c r="G1120" s="3" t="s">
        <v>19</v>
      </c>
      <c r="H1120" s="7">
        <v>3.37</v>
      </c>
      <c r="I1120" s="7">
        <v>142</v>
      </c>
      <c r="J1120" s="7">
        <v>63.33</v>
      </c>
      <c r="K1120" s="7">
        <v>125</v>
      </c>
      <c r="L1120" s="7">
        <v>0</v>
      </c>
      <c r="M1120" s="7" t="str">
        <f>IF(COUNTIF(体测成绩!$A$2:$A$530,$F1120&amp;"")=0,"",IF(VLOOKUP($F1120&amp;"",体测成绩!$A$2:$B$530,2,FALSE)="免测",80,VLOOKUP($F1120&amp;"",体测成绩!$A$2:$B$530,2,FALSE)))</f>
        <v/>
      </c>
      <c r="N1120" s="7" t="str">
        <f>IF(OR(IFERROR(VALUE(M1120)&lt;80,FALSE),COUNTIF(缓考名单!$A$2:$A$49,$F1120&amp;"")&gt;0,COUNTIF(缓考名单!$B$2:$B$49,#REF!)&gt;0,IFERROR(VLOOKUP($F1120&amp;"",学年成绩!$A$2:$B$462,2,FALSE)&lt;&gt;"100%",FALSE)),"是","")</f>
        <v/>
      </c>
      <c r="O1120" s="7"/>
      <c r="P1120" s="8"/>
    </row>
    <row r="1121" ht="35" hidden="1" customHeight="1" spans="1:16">
      <c r="A1121" s="7">
        <v>1119</v>
      </c>
      <c r="B1121" s="7">
        <v>2023</v>
      </c>
      <c r="C1121" s="3" t="s">
        <v>16</v>
      </c>
      <c r="D1121" s="3" t="s">
        <v>26</v>
      </c>
      <c r="E1121" s="3" t="s">
        <v>769</v>
      </c>
      <c r="F1121" s="7">
        <v>202334410304</v>
      </c>
      <c r="G1121" s="3" t="s">
        <v>20</v>
      </c>
      <c r="H1121" s="7">
        <v>4.08</v>
      </c>
      <c r="I1121" s="7">
        <v>47</v>
      </c>
      <c r="J1121" s="7">
        <v>73.01</v>
      </c>
      <c r="K1121" s="7">
        <v>44</v>
      </c>
      <c r="L1121" s="7">
        <v>0</v>
      </c>
      <c r="M1121" s="7" t="str">
        <f>IF(COUNTIF(体测成绩!$A$2:$A$530,$F1121&amp;"")=0,"",IF(VLOOKUP($F1121&amp;"",体测成绩!$A$2:$B$530,2,FALSE)="免测",80,VLOOKUP($F1121&amp;"",体测成绩!$A$2:$B$530,2,FALSE)))</f>
        <v/>
      </c>
      <c r="N1121" s="7" t="str">
        <f>IF(OR(IFERROR(VALUE(M1121)&lt;80,FALSE),COUNTIF(缓考名单!$A$2:$A$49,$F1121&amp;"")&gt;0,COUNTIF(缓考名单!$B$2:$B$49,#REF!)&gt;0,IFERROR(VLOOKUP($F1121&amp;"",学年成绩!$A$2:$B$462,2,FALSE)&lt;&gt;"100%",FALSE)),"是","")</f>
        <v/>
      </c>
      <c r="O1121" s="7"/>
      <c r="P1121" s="8"/>
    </row>
    <row r="1122" ht="35" hidden="1" customHeight="1" spans="1:16">
      <c r="A1122" s="7">
        <v>1120</v>
      </c>
      <c r="B1122" s="7">
        <v>2024</v>
      </c>
      <c r="C1122" s="3" t="s">
        <v>16</v>
      </c>
      <c r="D1122" s="3" t="s">
        <v>26</v>
      </c>
      <c r="E1122" s="3" t="s">
        <v>770</v>
      </c>
      <c r="F1122" s="7">
        <v>202434410127</v>
      </c>
      <c r="G1122" s="3" t="s">
        <v>19</v>
      </c>
      <c r="H1122" s="7">
        <v>0</v>
      </c>
      <c r="I1122" s="7">
        <v>0</v>
      </c>
      <c r="J1122" s="7">
        <v>21</v>
      </c>
      <c r="K1122" s="7">
        <v>263</v>
      </c>
      <c r="L1122" s="7">
        <v>0</v>
      </c>
      <c r="M1122" s="7" t="str">
        <f>IF(COUNTIF(体测成绩!$A$2:$A$530,$F1122&amp;"")=0,"",IF(VLOOKUP($F1122&amp;"",体测成绩!$A$2:$B$530,2,FALSE)="免测",80,VLOOKUP($F1122&amp;"",体测成绩!$A$2:$B$530,2,FALSE)))</f>
        <v/>
      </c>
      <c r="N1122" s="7" t="str">
        <f>IF(OR(IFERROR(VALUE(M1122)&lt;80,FALSE),COUNTIF(缓考名单!$A$2:$A$49,$F1122&amp;"")&gt;0,COUNTIF(缓考名单!$B$2:$B$49,#REF!)&gt;0,IFERROR(VLOOKUP($F1122&amp;"",学年成绩!$A$2:$B$462,2,FALSE)&lt;&gt;"100%",FALSE)),"是","")</f>
        <v/>
      </c>
      <c r="O1122" s="7"/>
      <c r="P1122" s="8"/>
    </row>
    <row r="1123" ht="35" hidden="1" customHeight="1" spans="1:16">
      <c r="A1123" s="7">
        <v>1121</v>
      </c>
      <c r="B1123" s="7">
        <v>2024</v>
      </c>
      <c r="C1123" s="3" t="s">
        <v>16</v>
      </c>
      <c r="D1123" s="3" t="s">
        <v>26</v>
      </c>
      <c r="E1123" s="3" t="s">
        <v>770</v>
      </c>
      <c r="F1123" s="7">
        <v>202434410116</v>
      </c>
      <c r="G1123" s="3" t="s">
        <v>19</v>
      </c>
      <c r="H1123" s="7">
        <v>0</v>
      </c>
      <c r="I1123" s="7">
        <v>0</v>
      </c>
      <c r="J1123" s="7">
        <v>30.36</v>
      </c>
      <c r="K1123" s="7">
        <v>91</v>
      </c>
      <c r="L1123" s="7">
        <v>0</v>
      </c>
      <c r="M1123" s="7" t="str">
        <f>IF(COUNTIF(体测成绩!$A$2:$A$530,$F1123&amp;"")=0,"",IF(VLOOKUP($F1123&amp;"",体测成绩!$A$2:$B$530,2,FALSE)="免测",80,VLOOKUP($F1123&amp;"",体测成绩!$A$2:$B$530,2,FALSE)))</f>
        <v/>
      </c>
      <c r="N1123" s="7" t="str">
        <f>IF(OR(IFERROR(VALUE(M1123)&lt;80,FALSE),COUNTIF(缓考名单!$A$2:$A$49,$F1123&amp;"")&gt;0,COUNTIF(缓考名单!$B$2:$B$49,#REF!)&gt;0,IFERROR(VLOOKUP($F1123&amp;"",学年成绩!$A$2:$B$462,2,FALSE)&lt;&gt;"100%",FALSE)),"是","")</f>
        <v/>
      </c>
      <c r="O1123" s="7"/>
      <c r="P1123" s="8"/>
    </row>
    <row r="1124" ht="35" hidden="1" customHeight="1" spans="1:16">
      <c r="A1124" s="7">
        <v>1122</v>
      </c>
      <c r="B1124" s="7">
        <v>2024</v>
      </c>
      <c r="C1124" s="3" t="s">
        <v>16</v>
      </c>
      <c r="D1124" s="3" t="s">
        <v>26</v>
      </c>
      <c r="E1124" s="3" t="s">
        <v>770</v>
      </c>
      <c r="F1124" s="7">
        <v>202434410133</v>
      </c>
      <c r="G1124" s="3" t="s">
        <v>20</v>
      </c>
      <c r="H1124" s="7">
        <v>0</v>
      </c>
      <c r="I1124" s="7">
        <v>0</v>
      </c>
      <c r="J1124" s="7">
        <v>24.8</v>
      </c>
      <c r="K1124" s="7">
        <v>170</v>
      </c>
      <c r="L1124" s="7">
        <v>0</v>
      </c>
      <c r="M1124" s="7" t="str">
        <f>IF(COUNTIF(体测成绩!$A$2:$A$530,$F1124&amp;"")=0,"",IF(VLOOKUP($F1124&amp;"",体测成绩!$A$2:$B$530,2,FALSE)="免测",80,VLOOKUP($F1124&amp;"",体测成绩!$A$2:$B$530,2,FALSE)))</f>
        <v/>
      </c>
      <c r="N1124" s="7" t="str">
        <f>IF(OR(IFERROR(VALUE(M1124)&lt;80,FALSE),COUNTIF(缓考名单!$A$2:$A$49,$F1124&amp;"")&gt;0,COUNTIF(缓考名单!$B$2:$B$49,#REF!)&gt;0,IFERROR(VLOOKUP($F1124&amp;"",学年成绩!$A$2:$B$462,2,FALSE)&lt;&gt;"100%",FALSE)),"是","")</f>
        <v/>
      </c>
      <c r="O1124" s="7"/>
      <c r="P1124" s="8"/>
    </row>
    <row r="1125" ht="35" hidden="1" customHeight="1" spans="1:16">
      <c r="A1125" s="7">
        <v>1123</v>
      </c>
      <c r="B1125" s="7">
        <v>2024</v>
      </c>
      <c r="C1125" s="3" t="s">
        <v>16</v>
      </c>
      <c r="D1125" s="3" t="s">
        <v>26</v>
      </c>
      <c r="E1125" s="3" t="s">
        <v>770</v>
      </c>
      <c r="F1125" s="7">
        <v>202434410126</v>
      </c>
      <c r="G1125" s="3" t="s">
        <v>19</v>
      </c>
      <c r="H1125" s="7">
        <v>0</v>
      </c>
      <c r="I1125" s="7">
        <v>0</v>
      </c>
      <c r="J1125" s="7">
        <v>28.2</v>
      </c>
      <c r="K1125" s="7">
        <v>116</v>
      </c>
      <c r="L1125" s="7">
        <v>0</v>
      </c>
      <c r="M1125" s="7" t="str">
        <f>IF(COUNTIF(体测成绩!$A$2:$A$530,$F1125&amp;"")=0,"",IF(VLOOKUP($F1125&amp;"",体测成绩!$A$2:$B$530,2,FALSE)="免测",80,VLOOKUP($F1125&amp;"",体测成绩!$A$2:$B$530,2,FALSE)))</f>
        <v/>
      </c>
      <c r="N1125" s="7" t="str">
        <f>IF(OR(IFERROR(VALUE(M1125)&lt;80,FALSE),COUNTIF(缓考名单!$A$2:$A$49,$F1125&amp;"")&gt;0,COUNTIF(缓考名单!$B$2:$B$49,#REF!)&gt;0,IFERROR(VLOOKUP($F1125&amp;"",学年成绩!$A$2:$B$462,2,FALSE)&lt;&gt;"100%",FALSE)),"是","")</f>
        <v/>
      </c>
      <c r="O1125" s="7"/>
      <c r="P1125" s="8"/>
    </row>
    <row r="1126" ht="35" hidden="1" customHeight="1" spans="1:16">
      <c r="A1126" s="7">
        <v>1124</v>
      </c>
      <c r="B1126" s="7">
        <v>2024</v>
      </c>
      <c r="C1126" s="3" t="s">
        <v>16</v>
      </c>
      <c r="D1126" s="3" t="s">
        <v>26</v>
      </c>
      <c r="E1126" s="3" t="s">
        <v>770</v>
      </c>
      <c r="F1126" s="7">
        <v>202434410118</v>
      </c>
      <c r="G1126" s="3" t="s">
        <v>19</v>
      </c>
      <c r="H1126" s="7">
        <v>0</v>
      </c>
      <c r="I1126" s="7">
        <v>0</v>
      </c>
      <c r="J1126" s="7">
        <v>42</v>
      </c>
      <c r="K1126" s="7">
        <v>1</v>
      </c>
      <c r="L1126" s="7">
        <v>0</v>
      </c>
      <c r="M1126" s="7" t="str">
        <f>IF(COUNTIF(体测成绩!$A$2:$A$530,$F1126&amp;"")=0,"",IF(VLOOKUP($F1126&amp;"",体测成绩!$A$2:$B$530,2,FALSE)="免测",80,VLOOKUP($F1126&amp;"",体测成绩!$A$2:$B$530,2,FALSE)))</f>
        <v/>
      </c>
      <c r="N1126" s="7" t="str">
        <f>IF(OR(IFERROR(VALUE(M1126)&lt;80,FALSE),COUNTIF(缓考名单!$A$2:$A$49,$F1126&amp;"")&gt;0,COUNTIF(缓考名单!$B$2:$B$49,#REF!)&gt;0,IFERROR(VLOOKUP($F1126&amp;"",学年成绩!$A$2:$B$462,2,FALSE)&lt;&gt;"100%",FALSE)),"是","")</f>
        <v/>
      </c>
      <c r="O1126" s="7"/>
      <c r="P1126" s="8"/>
    </row>
    <row r="1127" ht="35" hidden="1" customHeight="1" spans="1:16">
      <c r="A1127" s="7">
        <v>1125</v>
      </c>
      <c r="B1127" s="7">
        <v>2024</v>
      </c>
      <c r="C1127" s="3" t="s">
        <v>16</v>
      </c>
      <c r="D1127" s="3" t="s">
        <v>26</v>
      </c>
      <c r="E1127" s="3" t="s">
        <v>770</v>
      </c>
      <c r="F1127" s="7">
        <v>202422310216</v>
      </c>
      <c r="G1127" s="3" t="s">
        <v>20</v>
      </c>
      <c r="H1127" s="7">
        <v>0</v>
      </c>
      <c r="I1127" s="7">
        <v>0</v>
      </c>
      <c r="J1127" s="7">
        <v>30.25</v>
      </c>
      <c r="K1127" s="7">
        <v>94</v>
      </c>
      <c r="L1127" s="7">
        <v>0</v>
      </c>
      <c r="M1127" s="7" t="str">
        <f>IF(COUNTIF(体测成绩!$A$2:$A$530,$F1127&amp;"")=0,"",IF(VLOOKUP($F1127&amp;"",体测成绩!$A$2:$B$530,2,FALSE)="免测",80,VLOOKUP($F1127&amp;"",体测成绩!$A$2:$B$530,2,FALSE)))</f>
        <v/>
      </c>
      <c r="N1127" s="7" t="str">
        <f>IF(OR(IFERROR(VALUE(M1127)&lt;80,FALSE),COUNTIF(缓考名单!$A$2:$A$49,$F1127&amp;"")&gt;0,COUNTIF(缓考名单!$B$2:$B$49,#REF!)&gt;0,IFERROR(VLOOKUP($F1127&amp;"",学年成绩!$A$2:$B$462,2,FALSE)&lt;&gt;"100%",FALSE)),"是","")</f>
        <v/>
      </c>
      <c r="O1127" s="7"/>
      <c r="P1127" s="8"/>
    </row>
    <row r="1128" ht="35" hidden="1" customHeight="1" spans="1:16">
      <c r="A1128" s="7">
        <v>1126</v>
      </c>
      <c r="B1128" s="7">
        <v>2024</v>
      </c>
      <c r="C1128" s="3" t="s">
        <v>16</v>
      </c>
      <c r="D1128" s="3" t="s">
        <v>26</v>
      </c>
      <c r="E1128" s="3" t="s">
        <v>770</v>
      </c>
      <c r="F1128" s="7">
        <v>202434410110</v>
      </c>
      <c r="G1128" s="3" t="s">
        <v>19</v>
      </c>
      <c r="H1128" s="7">
        <v>0</v>
      </c>
      <c r="I1128" s="7">
        <v>0</v>
      </c>
      <c r="J1128" s="7">
        <v>21</v>
      </c>
      <c r="K1128" s="7">
        <v>263</v>
      </c>
      <c r="L1128" s="7">
        <v>0</v>
      </c>
      <c r="M1128" s="7" t="str">
        <f>IF(COUNTIF(体测成绩!$A$2:$A$530,$F1128&amp;"")=0,"",IF(VLOOKUP($F1128&amp;"",体测成绩!$A$2:$B$530,2,FALSE)="免测",80,VLOOKUP($F1128&amp;"",体测成绩!$A$2:$B$530,2,FALSE)))</f>
        <v/>
      </c>
      <c r="N1128" s="7" t="str">
        <f>IF(OR(IFERROR(VALUE(M1128)&lt;80,FALSE),COUNTIF(缓考名单!$A$2:$A$49,$F1128&amp;"")&gt;0,COUNTIF(缓考名单!$B$2:$B$49,#REF!)&gt;0,IFERROR(VLOOKUP($F1128&amp;"",学年成绩!$A$2:$B$462,2,FALSE)&lt;&gt;"100%",FALSE)),"是","")</f>
        <v/>
      </c>
      <c r="O1128" s="7"/>
      <c r="P1128" s="8"/>
    </row>
    <row r="1129" ht="35" hidden="1" customHeight="1" spans="1:16">
      <c r="A1129" s="7">
        <v>1127</v>
      </c>
      <c r="B1129" s="7">
        <v>2024</v>
      </c>
      <c r="C1129" s="3" t="s">
        <v>16</v>
      </c>
      <c r="D1129" s="3" t="s">
        <v>26</v>
      </c>
      <c r="E1129" s="3" t="s">
        <v>770</v>
      </c>
      <c r="F1129" s="7">
        <v>202434410132</v>
      </c>
      <c r="G1129" s="3" t="s">
        <v>19</v>
      </c>
      <c r="H1129" s="7">
        <v>0</v>
      </c>
      <c r="I1129" s="7">
        <v>0</v>
      </c>
      <c r="J1129" s="7">
        <v>22.4</v>
      </c>
      <c r="K1129" s="7">
        <v>224</v>
      </c>
      <c r="L1129" s="7">
        <v>0</v>
      </c>
      <c r="M1129" s="7" t="str">
        <f>IF(COUNTIF(体测成绩!$A$2:$A$530,$F1129&amp;"")=0,"",IF(VLOOKUP($F1129&amp;"",体测成绩!$A$2:$B$530,2,FALSE)="免测",80,VLOOKUP($F1129&amp;"",体测成绩!$A$2:$B$530,2,FALSE)))</f>
        <v/>
      </c>
      <c r="N1129" s="7" t="str">
        <f>IF(OR(IFERROR(VALUE(M1129)&lt;80,FALSE),COUNTIF(缓考名单!$A$2:$A$49,$F1129&amp;"")&gt;0,COUNTIF(缓考名单!$B$2:$B$49,#REF!)&gt;0,IFERROR(VLOOKUP($F1129&amp;"",学年成绩!$A$2:$B$462,2,FALSE)&lt;&gt;"100%",FALSE)),"是","")</f>
        <v/>
      </c>
      <c r="O1129" s="7"/>
      <c r="P1129" s="8"/>
    </row>
    <row r="1130" ht="35" hidden="1" customHeight="1" spans="1:16">
      <c r="A1130" s="7">
        <v>1128</v>
      </c>
      <c r="B1130" s="7">
        <v>2024</v>
      </c>
      <c r="C1130" s="3" t="s">
        <v>16</v>
      </c>
      <c r="D1130" s="3" t="s">
        <v>26</v>
      </c>
      <c r="E1130" s="3" t="s">
        <v>770</v>
      </c>
      <c r="F1130" s="7">
        <v>202434410131</v>
      </c>
      <c r="G1130" s="3" t="s">
        <v>19</v>
      </c>
      <c r="H1130" s="7">
        <v>0</v>
      </c>
      <c r="I1130" s="7">
        <v>0</v>
      </c>
      <c r="J1130" s="7">
        <v>21</v>
      </c>
      <c r="K1130" s="7">
        <v>263</v>
      </c>
      <c r="L1130" s="7">
        <v>0</v>
      </c>
      <c r="M1130" s="7" t="str">
        <f>IF(COUNTIF(体测成绩!$A$2:$A$530,$F1130&amp;"")=0,"",IF(VLOOKUP($F1130&amp;"",体测成绩!$A$2:$B$530,2,FALSE)="免测",80,VLOOKUP($F1130&amp;"",体测成绩!$A$2:$B$530,2,FALSE)))</f>
        <v/>
      </c>
      <c r="N1130" s="7" t="str">
        <f>IF(OR(IFERROR(VALUE(M1130)&lt;80,FALSE),COUNTIF(缓考名单!$A$2:$A$49,$F1130&amp;"")&gt;0,COUNTIF(缓考名单!$B$2:$B$49,#REF!)&gt;0,IFERROR(VLOOKUP($F1130&amp;"",学年成绩!$A$2:$B$462,2,FALSE)&lt;&gt;"100%",FALSE)),"是","")</f>
        <v/>
      </c>
      <c r="O1130" s="7"/>
      <c r="P1130" s="8"/>
    </row>
    <row r="1131" ht="35" hidden="1" customHeight="1" spans="1:16">
      <c r="A1131" s="7">
        <v>1129</v>
      </c>
      <c r="B1131" s="7">
        <v>2024</v>
      </c>
      <c r="C1131" s="3" t="s">
        <v>16</v>
      </c>
      <c r="D1131" s="3" t="s">
        <v>26</v>
      </c>
      <c r="E1131" s="3" t="s">
        <v>770</v>
      </c>
      <c r="F1131" s="7">
        <v>202434410130</v>
      </c>
      <c r="G1131" s="3" t="s">
        <v>19</v>
      </c>
      <c r="H1131" s="7">
        <v>0</v>
      </c>
      <c r="I1131" s="7">
        <v>0</v>
      </c>
      <c r="J1131" s="7">
        <v>21</v>
      </c>
      <c r="K1131" s="7">
        <v>263</v>
      </c>
      <c r="L1131" s="7">
        <v>0</v>
      </c>
      <c r="M1131" s="7" t="str">
        <f>IF(COUNTIF(体测成绩!$A$2:$A$530,$F1131&amp;"")=0,"",IF(VLOOKUP($F1131&amp;"",体测成绩!$A$2:$B$530,2,FALSE)="免测",80,VLOOKUP($F1131&amp;"",体测成绩!$A$2:$B$530,2,FALSE)))</f>
        <v/>
      </c>
      <c r="N1131" s="7" t="str">
        <f>IF(OR(IFERROR(VALUE(M1131)&lt;80,FALSE),COUNTIF(缓考名单!$A$2:$A$49,$F1131&amp;"")&gt;0,COUNTIF(缓考名单!$B$2:$B$49,#REF!)&gt;0,IFERROR(VLOOKUP($F1131&amp;"",学年成绩!$A$2:$B$462,2,FALSE)&lt;&gt;"100%",FALSE)),"是","")</f>
        <v/>
      </c>
      <c r="O1131" s="7"/>
      <c r="P1131" s="8"/>
    </row>
    <row r="1132" ht="35" hidden="1" customHeight="1" spans="1:16">
      <c r="A1132" s="7">
        <v>1130</v>
      </c>
      <c r="B1132" s="7">
        <v>2024</v>
      </c>
      <c r="C1132" s="3" t="s">
        <v>16</v>
      </c>
      <c r="D1132" s="3" t="s">
        <v>26</v>
      </c>
      <c r="E1132" s="3" t="s">
        <v>770</v>
      </c>
      <c r="F1132" s="7">
        <v>202434410123</v>
      </c>
      <c r="G1132" s="3" t="s">
        <v>19</v>
      </c>
      <c r="H1132" s="7">
        <v>0</v>
      </c>
      <c r="I1132" s="7">
        <v>0</v>
      </c>
      <c r="J1132" s="7">
        <v>37.3</v>
      </c>
      <c r="K1132" s="7">
        <v>34</v>
      </c>
      <c r="L1132" s="7">
        <v>0</v>
      </c>
      <c r="M1132" s="7" t="str">
        <f>IF(COUNTIF(体测成绩!$A$2:$A$530,$F1132&amp;"")=0,"",IF(VLOOKUP($F1132&amp;"",体测成绩!$A$2:$B$530,2,FALSE)="免测",80,VLOOKUP($F1132&amp;"",体测成绩!$A$2:$B$530,2,FALSE)))</f>
        <v/>
      </c>
      <c r="N1132" s="7" t="str">
        <f>IF(OR(IFERROR(VALUE(M1132)&lt;80,FALSE),COUNTIF(缓考名单!$A$2:$A$49,$F1132&amp;"")&gt;0,COUNTIF(缓考名单!$B$2:$B$49,#REF!)&gt;0,IFERROR(VLOOKUP($F1132&amp;"",学年成绩!$A$2:$B$462,2,FALSE)&lt;&gt;"100%",FALSE)),"是","")</f>
        <v/>
      </c>
      <c r="O1132" s="7"/>
      <c r="P1132" s="8"/>
    </row>
    <row r="1133" ht="35" hidden="1" customHeight="1" spans="1:16">
      <c r="A1133" s="7">
        <v>1131</v>
      </c>
      <c r="B1133" s="7">
        <v>2024</v>
      </c>
      <c r="C1133" s="3" t="s">
        <v>16</v>
      </c>
      <c r="D1133" s="3" t="s">
        <v>26</v>
      </c>
      <c r="E1133" s="3" t="s">
        <v>770</v>
      </c>
      <c r="F1133" s="7">
        <v>202434410108</v>
      </c>
      <c r="G1133" s="3" t="s">
        <v>19</v>
      </c>
      <c r="H1133" s="7">
        <v>0</v>
      </c>
      <c r="I1133" s="7">
        <v>0</v>
      </c>
      <c r="J1133" s="7">
        <v>33.9</v>
      </c>
      <c r="K1133" s="7">
        <v>55</v>
      </c>
      <c r="L1133" s="7">
        <v>0</v>
      </c>
      <c r="M1133" s="7" t="str">
        <f>IF(COUNTIF(体测成绩!$A$2:$A$530,$F1133&amp;"")=0,"",IF(VLOOKUP($F1133&amp;"",体测成绩!$A$2:$B$530,2,FALSE)="免测",80,VLOOKUP($F1133&amp;"",体测成绩!$A$2:$B$530,2,FALSE)))</f>
        <v/>
      </c>
      <c r="N1133" s="7" t="str">
        <f>IF(OR(IFERROR(VALUE(M1133)&lt;80,FALSE),COUNTIF(缓考名单!$A$2:$A$49,$F1133&amp;"")&gt;0,COUNTIF(缓考名单!$B$2:$B$49,#REF!)&gt;0,IFERROR(VLOOKUP($F1133&amp;"",学年成绩!$A$2:$B$462,2,FALSE)&lt;&gt;"100%",FALSE)),"是","")</f>
        <v/>
      </c>
      <c r="O1133" s="7"/>
      <c r="P1133" s="8"/>
    </row>
    <row r="1134" ht="35" hidden="1" customHeight="1" spans="1:16">
      <c r="A1134" s="7">
        <v>1132</v>
      </c>
      <c r="B1134" s="7">
        <v>2024</v>
      </c>
      <c r="C1134" s="3" t="s">
        <v>16</v>
      </c>
      <c r="D1134" s="3" t="s">
        <v>26</v>
      </c>
      <c r="E1134" s="3" t="s">
        <v>770</v>
      </c>
      <c r="F1134" s="7">
        <v>202434410128</v>
      </c>
      <c r="G1134" s="3" t="s">
        <v>20</v>
      </c>
      <c r="H1134" s="7">
        <v>0</v>
      </c>
      <c r="I1134" s="7">
        <v>0</v>
      </c>
      <c r="J1134" s="7">
        <v>30.55</v>
      </c>
      <c r="K1134" s="7">
        <v>85</v>
      </c>
      <c r="L1134" s="7">
        <v>0</v>
      </c>
      <c r="M1134" s="7" t="str">
        <f>IF(COUNTIF(体测成绩!$A$2:$A$530,$F1134&amp;"")=0,"",IF(VLOOKUP($F1134&amp;"",体测成绩!$A$2:$B$530,2,FALSE)="免测",80,VLOOKUP($F1134&amp;"",体测成绩!$A$2:$B$530,2,FALSE)))</f>
        <v/>
      </c>
      <c r="N1134" s="7" t="str">
        <f>IF(OR(IFERROR(VALUE(M1134)&lt;80,FALSE),COUNTIF(缓考名单!$A$2:$A$49,$F1134&amp;"")&gt;0,COUNTIF(缓考名单!$B$2:$B$49,#REF!)&gt;0,IFERROR(VLOOKUP($F1134&amp;"",学年成绩!$A$2:$B$462,2,FALSE)&lt;&gt;"100%",FALSE)),"是","")</f>
        <v/>
      </c>
      <c r="O1134" s="7"/>
      <c r="P1134" s="8"/>
    </row>
    <row r="1135" ht="35" hidden="1" customHeight="1" spans="1:16">
      <c r="A1135" s="7">
        <v>1133</v>
      </c>
      <c r="B1135" s="7">
        <v>2024</v>
      </c>
      <c r="C1135" s="3" t="s">
        <v>16</v>
      </c>
      <c r="D1135" s="3" t="s">
        <v>26</v>
      </c>
      <c r="E1135" s="3" t="s">
        <v>770</v>
      </c>
      <c r="F1135" s="7">
        <v>202434410129</v>
      </c>
      <c r="G1135" s="3" t="s">
        <v>20</v>
      </c>
      <c r="H1135" s="7">
        <v>0</v>
      </c>
      <c r="I1135" s="7">
        <v>0</v>
      </c>
      <c r="J1135" s="7">
        <v>28.95</v>
      </c>
      <c r="K1135" s="7">
        <v>110</v>
      </c>
      <c r="L1135" s="7">
        <v>0</v>
      </c>
      <c r="M1135" s="7" t="str">
        <f>IF(COUNTIF(体测成绩!$A$2:$A$530,$F1135&amp;"")=0,"",IF(VLOOKUP($F1135&amp;"",体测成绩!$A$2:$B$530,2,FALSE)="免测",80,VLOOKUP($F1135&amp;"",体测成绩!$A$2:$B$530,2,FALSE)))</f>
        <v/>
      </c>
      <c r="N1135" s="7" t="str">
        <f>IF(OR(IFERROR(VALUE(M1135)&lt;80,FALSE),COUNTIF(缓考名单!$A$2:$A$49,$F1135&amp;"")&gt;0,COUNTIF(缓考名单!$B$2:$B$49,#REF!)&gt;0,IFERROR(VLOOKUP($F1135&amp;"",学年成绩!$A$2:$B$462,2,FALSE)&lt;&gt;"100%",FALSE)),"是","")</f>
        <v/>
      </c>
      <c r="O1135" s="7"/>
      <c r="P1135" s="8"/>
    </row>
    <row r="1136" ht="35" hidden="1" customHeight="1" spans="1:16">
      <c r="A1136" s="7">
        <v>1134</v>
      </c>
      <c r="B1136" s="7">
        <v>2024</v>
      </c>
      <c r="C1136" s="3" t="s">
        <v>16</v>
      </c>
      <c r="D1136" s="3" t="s">
        <v>26</v>
      </c>
      <c r="E1136" s="3" t="s">
        <v>770</v>
      </c>
      <c r="F1136" s="7">
        <v>202414410209</v>
      </c>
      <c r="G1136" s="3" t="s">
        <v>19</v>
      </c>
      <c r="H1136" s="7">
        <v>0</v>
      </c>
      <c r="I1136" s="7">
        <v>0</v>
      </c>
      <c r="J1136" s="7">
        <v>31.7</v>
      </c>
      <c r="K1136" s="7">
        <v>66</v>
      </c>
      <c r="L1136" s="7">
        <v>0</v>
      </c>
      <c r="M1136" s="7" t="str">
        <f>IF(COUNTIF(体测成绩!$A$2:$A$530,$F1136&amp;"")=0,"",IF(VLOOKUP($F1136&amp;"",体测成绩!$A$2:$B$530,2,FALSE)="免测",80,VLOOKUP($F1136&amp;"",体测成绩!$A$2:$B$530,2,FALSE)))</f>
        <v/>
      </c>
      <c r="N1136" s="7" t="str">
        <f>IF(OR(IFERROR(VALUE(M1136)&lt;80,FALSE),COUNTIF(缓考名单!$A$2:$A$49,$F1136&amp;"")&gt;0,COUNTIF(缓考名单!$B$2:$B$49,#REF!)&gt;0,IFERROR(VLOOKUP($F1136&amp;"",学年成绩!$A$2:$B$462,2,FALSE)&lt;&gt;"100%",FALSE)),"是","")</f>
        <v/>
      </c>
      <c r="O1136" s="7"/>
      <c r="P1136" s="8"/>
    </row>
    <row r="1137" ht="35" hidden="1" customHeight="1" spans="1:16">
      <c r="A1137" s="7">
        <v>1135</v>
      </c>
      <c r="B1137" s="7">
        <v>2024</v>
      </c>
      <c r="C1137" s="3" t="s">
        <v>16</v>
      </c>
      <c r="D1137" s="3" t="s">
        <v>26</v>
      </c>
      <c r="E1137" s="3" t="s">
        <v>770</v>
      </c>
      <c r="F1137" s="7">
        <v>202434410112</v>
      </c>
      <c r="G1137" s="3" t="s">
        <v>20</v>
      </c>
      <c r="H1137" s="7">
        <v>0</v>
      </c>
      <c r="I1137" s="7">
        <v>0</v>
      </c>
      <c r="J1137" s="7">
        <v>25.5</v>
      </c>
      <c r="K1137" s="7">
        <v>157</v>
      </c>
      <c r="L1137" s="7">
        <v>0</v>
      </c>
      <c r="M1137" s="7" t="str">
        <f>IF(COUNTIF(体测成绩!$A$2:$A$530,$F1137&amp;"")=0,"",IF(VLOOKUP($F1137&amp;"",体测成绩!$A$2:$B$530,2,FALSE)="免测",80,VLOOKUP($F1137&amp;"",体测成绩!$A$2:$B$530,2,FALSE)))</f>
        <v/>
      </c>
      <c r="N1137" s="7" t="str">
        <f>IF(OR(IFERROR(VALUE(M1137)&lt;80,FALSE),COUNTIF(缓考名单!$A$2:$A$49,$F1137&amp;"")&gt;0,COUNTIF(缓考名单!$B$2:$B$49,#REF!)&gt;0,IFERROR(VLOOKUP($F1137&amp;"",学年成绩!$A$2:$B$462,2,FALSE)&lt;&gt;"100%",FALSE)),"是","")</f>
        <v>是</v>
      </c>
      <c r="O1137" s="7"/>
      <c r="P1137" s="8"/>
    </row>
    <row r="1138" ht="35" hidden="1" customHeight="1" spans="1:16">
      <c r="A1138" s="7">
        <v>1136</v>
      </c>
      <c r="B1138" s="7">
        <v>2024</v>
      </c>
      <c r="C1138" s="3" t="s">
        <v>16</v>
      </c>
      <c r="D1138" s="3" t="s">
        <v>26</v>
      </c>
      <c r="E1138" s="3" t="s">
        <v>770</v>
      </c>
      <c r="F1138" s="7">
        <v>202434410111</v>
      </c>
      <c r="G1138" s="3" t="s">
        <v>19</v>
      </c>
      <c r="H1138" s="7">
        <v>0</v>
      </c>
      <c r="I1138" s="7">
        <v>0</v>
      </c>
      <c r="J1138" s="7">
        <v>21</v>
      </c>
      <c r="K1138" s="7">
        <v>263</v>
      </c>
      <c r="L1138" s="7">
        <v>0</v>
      </c>
      <c r="M1138" s="7" t="str">
        <f>IF(COUNTIF(体测成绩!$A$2:$A$530,$F1138&amp;"")=0,"",IF(VLOOKUP($F1138&amp;"",体测成绩!$A$2:$B$530,2,FALSE)="免测",80,VLOOKUP($F1138&amp;"",体测成绩!$A$2:$B$530,2,FALSE)))</f>
        <v/>
      </c>
      <c r="N1138" s="7" t="str">
        <f>IF(OR(IFERROR(VALUE(M1138)&lt;80,FALSE),COUNTIF(缓考名单!$A$2:$A$49,$F1138&amp;"")&gt;0,COUNTIF(缓考名单!$B$2:$B$49,#REF!)&gt;0,IFERROR(VLOOKUP($F1138&amp;"",学年成绩!$A$2:$B$462,2,FALSE)&lt;&gt;"100%",FALSE)),"是","")</f>
        <v/>
      </c>
      <c r="O1138" s="7"/>
      <c r="P1138" s="8"/>
    </row>
    <row r="1139" ht="35" hidden="1" customHeight="1" spans="1:16">
      <c r="A1139" s="7">
        <v>1137</v>
      </c>
      <c r="B1139" s="7">
        <v>2024</v>
      </c>
      <c r="C1139" s="3" t="s">
        <v>16</v>
      </c>
      <c r="D1139" s="3" t="s">
        <v>26</v>
      </c>
      <c r="E1139" s="3" t="s">
        <v>770</v>
      </c>
      <c r="F1139" s="7">
        <v>202434410115</v>
      </c>
      <c r="G1139" s="3" t="s">
        <v>19</v>
      </c>
      <c r="H1139" s="7">
        <v>0</v>
      </c>
      <c r="I1139" s="7">
        <v>0</v>
      </c>
      <c r="J1139" s="7">
        <v>27.1</v>
      </c>
      <c r="K1139" s="7">
        <v>127</v>
      </c>
      <c r="L1139" s="7">
        <v>0</v>
      </c>
      <c r="M1139" s="7" t="str">
        <f>IF(COUNTIF(体测成绩!$A$2:$A$530,$F1139&amp;"")=0,"",IF(VLOOKUP($F1139&amp;"",体测成绩!$A$2:$B$530,2,FALSE)="免测",80,VLOOKUP($F1139&amp;"",体测成绩!$A$2:$B$530,2,FALSE)))</f>
        <v/>
      </c>
      <c r="N1139" s="7" t="str">
        <f>IF(OR(IFERROR(VALUE(M1139)&lt;80,FALSE),COUNTIF(缓考名单!$A$2:$A$49,$F1139&amp;"")&gt;0,COUNTIF(缓考名单!$B$2:$B$49,#REF!)&gt;0,IFERROR(VLOOKUP($F1139&amp;"",学年成绩!$A$2:$B$462,2,FALSE)&lt;&gt;"100%",FALSE)),"是","")</f>
        <v/>
      </c>
      <c r="O1139" s="7"/>
      <c r="P1139" s="8"/>
    </row>
    <row r="1140" ht="35" hidden="1" customHeight="1" spans="1:16">
      <c r="A1140" s="7">
        <v>1138</v>
      </c>
      <c r="B1140" s="7">
        <v>2024</v>
      </c>
      <c r="C1140" s="3" t="s">
        <v>16</v>
      </c>
      <c r="D1140" s="3" t="s">
        <v>26</v>
      </c>
      <c r="E1140" s="3" t="s">
        <v>770</v>
      </c>
      <c r="F1140" s="7">
        <v>202434410114</v>
      </c>
      <c r="G1140" s="3" t="s">
        <v>19</v>
      </c>
      <c r="H1140" s="7">
        <v>0</v>
      </c>
      <c r="I1140" s="7">
        <v>0</v>
      </c>
      <c r="J1140" s="7">
        <v>21.2</v>
      </c>
      <c r="K1140" s="7">
        <v>255</v>
      </c>
      <c r="L1140" s="7">
        <v>0</v>
      </c>
      <c r="M1140" s="7" t="str">
        <f>IF(COUNTIF(体测成绩!$A$2:$A$530,$F1140&amp;"")=0,"",IF(VLOOKUP($F1140&amp;"",体测成绩!$A$2:$B$530,2,FALSE)="免测",80,VLOOKUP($F1140&amp;"",体测成绩!$A$2:$B$530,2,FALSE)))</f>
        <v/>
      </c>
      <c r="N1140" s="7" t="str">
        <f>IF(OR(IFERROR(VALUE(M1140)&lt;80,FALSE),COUNTIF(缓考名单!$A$2:$A$49,$F1140&amp;"")&gt;0,COUNTIF(缓考名单!$B$2:$B$49,#REF!)&gt;0,IFERROR(VLOOKUP($F1140&amp;"",学年成绩!$A$2:$B$462,2,FALSE)&lt;&gt;"100%",FALSE)),"是","")</f>
        <v/>
      </c>
      <c r="O1140" s="7"/>
      <c r="P1140" s="8"/>
    </row>
    <row r="1141" ht="35" hidden="1" customHeight="1" spans="1:16">
      <c r="A1141" s="7">
        <v>1139</v>
      </c>
      <c r="B1141" s="7">
        <v>2024</v>
      </c>
      <c r="C1141" s="3" t="s">
        <v>16</v>
      </c>
      <c r="D1141" s="3" t="s">
        <v>26</v>
      </c>
      <c r="E1141" s="3" t="s">
        <v>770</v>
      </c>
      <c r="F1141" s="7">
        <v>202434410113</v>
      </c>
      <c r="G1141" s="3" t="s">
        <v>19</v>
      </c>
      <c r="H1141" s="7">
        <v>0</v>
      </c>
      <c r="I1141" s="7">
        <v>0</v>
      </c>
      <c r="J1141" s="7">
        <v>30.5</v>
      </c>
      <c r="K1141" s="7">
        <v>86</v>
      </c>
      <c r="L1141" s="7">
        <v>0</v>
      </c>
      <c r="M1141" s="7" t="str">
        <f>IF(COUNTIF(体测成绩!$A$2:$A$530,$F1141&amp;"")=0,"",IF(VLOOKUP($F1141&amp;"",体测成绩!$A$2:$B$530,2,FALSE)="免测",80,VLOOKUP($F1141&amp;"",体测成绩!$A$2:$B$530,2,FALSE)))</f>
        <v/>
      </c>
      <c r="N1141" s="7" t="str">
        <f>IF(OR(IFERROR(VALUE(M1141)&lt;80,FALSE),COUNTIF(缓考名单!$A$2:$A$49,$F1141&amp;"")&gt;0,COUNTIF(缓考名单!$B$2:$B$49,#REF!)&gt;0,IFERROR(VLOOKUP($F1141&amp;"",学年成绩!$A$2:$B$462,2,FALSE)&lt;&gt;"100%",FALSE)),"是","")</f>
        <v/>
      </c>
      <c r="O1141" s="7"/>
      <c r="P1141" s="8"/>
    </row>
    <row r="1142" ht="35" hidden="1" customHeight="1" spans="1:16">
      <c r="A1142" s="7">
        <v>1140</v>
      </c>
      <c r="B1142" s="7">
        <v>2024</v>
      </c>
      <c r="C1142" s="3" t="s">
        <v>16</v>
      </c>
      <c r="D1142" s="3" t="s">
        <v>26</v>
      </c>
      <c r="E1142" s="3" t="s">
        <v>770</v>
      </c>
      <c r="F1142" s="7">
        <v>202434410121</v>
      </c>
      <c r="G1142" s="3" t="s">
        <v>20</v>
      </c>
      <c r="H1142" s="7">
        <v>0</v>
      </c>
      <c r="I1142" s="7">
        <v>0</v>
      </c>
      <c r="J1142" s="7">
        <v>39.2</v>
      </c>
      <c r="K1142" s="7">
        <v>21</v>
      </c>
      <c r="L1142" s="7">
        <v>0</v>
      </c>
      <c r="M1142" s="7" t="str">
        <f>IF(COUNTIF(体测成绩!$A$2:$A$530,$F1142&amp;"")=0,"",IF(VLOOKUP($F1142&amp;"",体测成绩!$A$2:$B$530,2,FALSE)="免测",80,VLOOKUP($F1142&amp;"",体测成绩!$A$2:$B$530,2,FALSE)))</f>
        <v/>
      </c>
      <c r="N1142" s="7" t="str">
        <f>IF(OR(IFERROR(VALUE(M1142)&lt;80,FALSE),COUNTIF(缓考名单!$A$2:$A$49,$F1142&amp;"")&gt;0,COUNTIF(缓考名单!$B$2:$B$49,#REF!)&gt;0,IFERROR(VLOOKUP($F1142&amp;"",学年成绩!$A$2:$B$462,2,FALSE)&lt;&gt;"100%",FALSE)),"是","")</f>
        <v/>
      </c>
      <c r="O1142" s="7"/>
      <c r="P1142" s="8"/>
    </row>
    <row r="1143" ht="35" hidden="1" customHeight="1" spans="1:16">
      <c r="A1143" s="7">
        <v>1141</v>
      </c>
      <c r="B1143" s="7">
        <v>2024</v>
      </c>
      <c r="C1143" s="3" t="s">
        <v>16</v>
      </c>
      <c r="D1143" s="3" t="s">
        <v>26</v>
      </c>
      <c r="E1143" s="3" t="s">
        <v>770</v>
      </c>
      <c r="F1143" s="7">
        <v>202434410120</v>
      </c>
      <c r="G1143" s="3" t="s">
        <v>19</v>
      </c>
      <c r="H1143" s="7">
        <v>0</v>
      </c>
      <c r="I1143" s="7">
        <v>0</v>
      </c>
      <c r="J1143" s="7">
        <v>21</v>
      </c>
      <c r="K1143" s="7">
        <v>263</v>
      </c>
      <c r="L1143" s="7">
        <v>0</v>
      </c>
      <c r="M1143" s="7" t="str">
        <f>IF(COUNTIF(体测成绩!$A$2:$A$530,$F1143&amp;"")=0,"",IF(VLOOKUP($F1143&amp;"",体测成绩!$A$2:$B$530,2,FALSE)="免测",80,VLOOKUP($F1143&amp;"",体测成绩!$A$2:$B$530,2,FALSE)))</f>
        <v/>
      </c>
      <c r="N1143" s="7" t="str">
        <f>IF(OR(IFERROR(VALUE(M1143)&lt;80,FALSE),COUNTIF(缓考名单!$A$2:$A$49,$F1143&amp;"")&gt;0,COUNTIF(缓考名单!$B$2:$B$49,#REF!)&gt;0,IFERROR(VLOOKUP($F1143&amp;"",学年成绩!$A$2:$B$462,2,FALSE)&lt;&gt;"100%",FALSE)),"是","")</f>
        <v/>
      </c>
      <c r="O1143" s="7"/>
      <c r="P1143" s="8"/>
    </row>
    <row r="1144" ht="35" hidden="1" customHeight="1" spans="1:16">
      <c r="A1144" s="7">
        <v>1142</v>
      </c>
      <c r="B1144" s="7">
        <v>2024</v>
      </c>
      <c r="C1144" s="3" t="s">
        <v>16</v>
      </c>
      <c r="D1144" s="3" t="s">
        <v>26</v>
      </c>
      <c r="E1144" s="3" t="s">
        <v>770</v>
      </c>
      <c r="F1144" s="7">
        <v>202434410119</v>
      </c>
      <c r="G1144" s="3" t="s">
        <v>19</v>
      </c>
      <c r="H1144" s="7">
        <v>0</v>
      </c>
      <c r="I1144" s="7">
        <v>0</v>
      </c>
      <c r="J1144" s="7">
        <v>21</v>
      </c>
      <c r="K1144" s="7">
        <v>263</v>
      </c>
      <c r="L1144" s="7">
        <v>0</v>
      </c>
      <c r="M1144" s="7" t="str">
        <f>IF(COUNTIF(体测成绩!$A$2:$A$530,$F1144&amp;"")=0,"",IF(VLOOKUP($F1144&amp;"",体测成绩!$A$2:$B$530,2,FALSE)="免测",80,VLOOKUP($F1144&amp;"",体测成绩!$A$2:$B$530,2,FALSE)))</f>
        <v/>
      </c>
      <c r="N1144" s="7" t="str">
        <f>IF(OR(IFERROR(VALUE(M1144)&lt;80,FALSE),COUNTIF(缓考名单!$A$2:$A$49,$F1144&amp;"")&gt;0,COUNTIF(缓考名单!$B$2:$B$49,#REF!)&gt;0,IFERROR(VLOOKUP($F1144&amp;"",学年成绩!$A$2:$B$462,2,FALSE)&lt;&gt;"100%",FALSE)),"是","")</f>
        <v/>
      </c>
      <c r="O1144" s="7"/>
      <c r="P1144" s="8"/>
    </row>
    <row r="1145" ht="35" hidden="1" customHeight="1" spans="1:16">
      <c r="A1145" s="7">
        <v>1143</v>
      </c>
      <c r="B1145" s="7">
        <v>2024</v>
      </c>
      <c r="C1145" s="3" t="s">
        <v>16</v>
      </c>
      <c r="D1145" s="3" t="s">
        <v>26</v>
      </c>
      <c r="E1145" s="3" t="s">
        <v>770</v>
      </c>
      <c r="F1145" s="7">
        <v>202434410106</v>
      </c>
      <c r="G1145" s="3" t="s">
        <v>20</v>
      </c>
      <c r="H1145" s="7">
        <v>0</v>
      </c>
      <c r="I1145" s="7">
        <v>0</v>
      </c>
      <c r="J1145" s="7">
        <v>36.4</v>
      </c>
      <c r="K1145" s="7">
        <v>42</v>
      </c>
      <c r="L1145" s="7">
        <v>0</v>
      </c>
      <c r="M1145" s="7" t="str">
        <f>IF(COUNTIF(体测成绩!$A$2:$A$530,$F1145&amp;"")=0,"",IF(VLOOKUP($F1145&amp;"",体测成绩!$A$2:$B$530,2,FALSE)="免测",80,VLOOKUP($F1145&amp;"",体测成绩!$A$2:$B$530,2,FALSE)))</f>
        <v/>
      </c>
      <c r="N1145" s="7" t="str">
        <f>IF(OR(IFERROR(VALUE(M1145)&lt;80,FALSE),COUNTIF(缓考名单!$A$2:$A$49,$F1145&amp;"")&gt;0,COUNTIF(缓考名单!$B$2:$B$49,#REF!)&gt;0,IFERROR(VLOOKUP($F1145&amp;"",学年成绩!$A$2:$B$462,2,FALSE)&lt;&gt;"100%",FALSE)),"是","")</f>
        <v/>
      </c>
      <c r="O1145" s="7"/>
      <c r="P1145" s="8"/>
    </row>
    <row r="1146" ht="35" hidden="1" customHeight="1" spans="1:16">
      <c r="A1146" s="7">
        <v>1144</v>
      </c>
      <c r="B1146" s="7">
        <v>2024</v>
      </c>
      <c r="C1146" s="3" t="s">
        <v>16</v>
      </c>
      <c r="D1146" s="3" t="s">
        <v>26</v>
      </c>
      <c r="E1146" s="3" t="s">
        <v>770</v>
      </c>
      <c r="F1146" s="7">
        <v>202434410117</v>
      </c>
      <c r="G1146" s="3" t="s">
        <v>19</v>
      </c>
      <c r="H1146" s="7">
        <v>0</v>
      </c>
      <c r="I1146" s="7">
        <v>0</v>
      </c>
      <c r="J1146" s="7">
        <v>21</v>
      </c>
      <c r="K1146" s="7">
        <v>263</v>
      </c>
      <c r="L1146" s="7">
        <v>0</v>
      </c>
      <c r="M1146" s="7" t="str">
        <f>IF(COUNTIF(体测成绩!$A$2:$A$530,$F1146&amp;"")=0,"",IF(VLOOKUP($F1146&amp;"",体测成绩!$A$2:$B$530,2,FALSE)="免测",80,VLOOKUP($F1146&amp;"",体测成绩!$A$2:$B$530,2,FALSE)))</f>
        <v/>
      </c>
      <c r="N1146" s="7" t="str">
        <f>IF(OR(IFERROR(VALUE(M1146)&lt;80,FALSE),COUNTIF(缓考名单!$A$2:$A$49,$F1146&amp;"")&gt;0,COUNTIF(缓考名单!$B$2:$B$49,#REF!)&gt;0,IFERROR(VLOOKUP($F1146&amp;"",学年成绩!$A$2:$B$462,2,FALSE)&lt;&gt;"100%",FALSE)),"是","")</f>
        <v/>
      </c>
      <c r="O1146" s="7"/>
      <c r="P1146" s="8"/>
    </row>
    <row r="1147" ht="35" hidden="1" customHeight="1" spans="1:16">
      <c r="A1147" s="7">
        <v>1145</v>
      </c>
      <c r="B1147" s="7">
        <v>2024</v>
      </c>
      <c r="C1147" s="3" t="s">
        <v>16</v>
      </c>
      <c r="D1147" s="3" t="s">
        <v>26</v>
      </c>
      <c r="E1147" s="3" t="s">
        <v>770</v>
      </c>
      <c r="F1147" s="7">
        <v>202434410101</v>
      </c>
      <c r="G1147" s="3" t="s">
        <v>19</v>
      </c>
      <c r="H1147" s="7">
        <v>0</v>
      </c>
      <c r="I1147" s="7">
        <v>0</v>
      </c>
      <c r="J1147" s="7">
        <v>30.3</v>
      </c>
      <c r="K1147" s="7">
        <v>92</v>
      </c>
      <c r="L1147" s="7">
        <v>0</v>
      </c>
      <c r="M1147" s="7" t="str">
        <f>IF(COUNTIF(体测成绩!$A$2:$A$530,$F1147&amp;"")=0,"",IF(VLOOKUP($F1147&amp;"",体测成绩!$A$2:$B$530,2,FALSE)="免测",80,VLOOKUP($F1147&amp;"",体测成绩!$A$2:$B$530,2,FALSE)))</f>
        <v/>
      </c>
      <c r="N1147" s="7" t="str">
        <f>IF(OR(IFERROR(VALUE(M1147)&lt;80,FALSE),COUNTIF(缓考名单!$A$2:$A$49,$F1147&amp;"")&gt;0,COUNTIF(缓考名单!$B$2:$B$49,#REF!)&gt;0,IFERROR(VLOOKUP($F1147&amp;"",学年成绩!$A$2:$B$462,2,FALSE)&lt;&gt;"100%",FALSE)),"是","")</f>
        <v/>
      </c>
      <c r="O1147" s="7"/>
      <c r="P1147" s="8"/>
    </row>
    <row r="1148" ht="35" hidden="1" customHeight="1" spans="1:16">
      <c r="A1148" s="7">
        <v>1146</v>
      </c>
      <c r="B1148" s="7">
        <v>2024</v>
      </c>
      <c r="C1148" s="3" t="s">
        <v>16</v>
      </c>
      <c r="D1148" s="3" t="s">
        <v>26</v>
      </c>
      <c r="E1148" s="3" t="s">
        <v>770</v>
      </c>
      <c r="F1148" s="7">
        <v>202434410125</v>
      </c>
      <c r="G1148" s="3" t="s">
        <v>19</v>
      </c>
      <c r="H1148" s="7">
        <v>0</v>
      </c>
      <c r="I1148" s="7">
        <v>0</v>
      </c>
      <c r="J1148" s="7">
        <v>21</v>
      </c>
      <c r="K1148" s="7">
        <v>263</v>
      </c>
      <c r="L1148" s="7">
        <v>0</v>
      </c>
      <c r="M1148" s="7" t="str">
        <f>IF(COUNTIF(体测成绩!$A$2:$A$530,$F1148&amp;"")=0,"",IF(VLOOKUP($F1148&amp;"",体测成绩!$A$2:$B$530,2,FALSE)="免测",80,VLOOKUP($F1148&amp;"",体测成绩!$A$2:$B$530,2,FALSE)))</f>
        <v/>
      </c>
      <c r="N1148" s="7" t="str">
        <f>IF(OR(IFERROR(VALUE(M1148)&lt;80,FALSE),COUNTIF(缓考名单!$A$2:$A$49,$F1148&amp;"")&gt;0,COUNTIF(缓考名单!$B$2:$B$49,#REF!)&gt;0,IFERROR(VLOOKUP($F1148&amp;"",学年成绩!$A$2:$B$462,2,FALSE)&lt;&gt;"100%",FALSE)),"是","")</f>
        <v/>
      </c>
      <c r="O1148" s="7"/>
      <c r="P1148" s="8"/>
    </row>
    <row r="1149" ht="35" hidden="1" customHeight="1" spans="1:16">
      <c r="A1149" s="7">
        <v>1147</v>
      </c>
      <c r="B1149" s="7">
        <v>2024</v>
      </c>
      <c r="C1149" s="3" t="s">
        <v>16</v>
      </c>
      <c r="D1149" s="3" t="s">
        <v>26</v>
      </c>
      <c r="E1149" s="3" t="s">
        <v>770</v>
      </c>
      <c r="F1149" s="7">
        <v>202434410124</v>
      </c>
      <c r="G1149" s="3" t="s">
        <v>19</v>
      </c>
      <c r="H1149" s="7">
        <v>0</v>
      </c>
      <c r="I1149" s="7">
        <v>0</v>
      </c>
      <c r="J1149" s="7">
        <v>21.75</v>
      </c>
      <c r="K1149" s="7">
        <v>246</v>
      </c>
      <c r="L1149" s="7">
        <v>0</v>
      </c>
      <c r="M1149" s="7" t="str">
        <f>IF(COUNTIF(体测成绩!$A$2:$A$530,$F1149&amp;"")=0,"",IF(VLOOKUP($F1149&amp;"",体测成绩!$A$2:$B$530,2,FALSE)="免测",80,VLOOKUP($F1149&amp;"",体测成绩!$A$2:$B$530,2,FALSE)))</f>
        <v/>
      </c>
      <c r="N1149" s="7" t="str">
        <f>IF(OR(IFERROR(VALUE(M1149)&lt;80,FALSE),COUNTIF(缓考名单!$A$2:$A$49,$F1149&amp;"")&gt;0,COUNTIF(缓考名单!$B$2:$B$49,#REF!)&gt;0,IFERROR(VLOOKUP($F1149&amp;"",学年成绩!$A$2:$B$462,2,FALSE)&lt;&gt;"100%",FALSE)),"是","")</f>
        <v/>
      </c>
      <c r="O1149" s="7"/>
      <c r="P1149" s="8"/>
    </row>
    <row r="1150" ht="35" hidden="1" customHeight="1" spans="1:16">
      <c r="A1150" s="7">
        <v>1148</v>
      </c>
      <c r="B1150" s="7">
        <v>2024</v>
      </c>
      <c r="C1150" s="3" t="s">
        <v>16</v>
      </c>
      <c r="D1150" s="3" t="s">
        <v>26</v>
      </c>
      <c r="E1150" s="3" t="s">
        <v>770</v>
      </c>
      <c r="F1150" s="7">
        <v>202434410122</v>
      </c>
      <c r="G1150" s="3" t="s">
        <v>20</v>
      </c>
      <c r="H1150" s="7">
        <v>0</v>
      </c>
      <c r="I1150" s="7">
        <v>0</v>
      </c>
      <c r="J1150" s="7">
        <v>11.15</v>
      </c>
      <c r="K1150" s="7">
        <v>438</v>
      </c>
      <c r="L1150" s="7">
        <v>0</v>
      </c>
      <c r="M1150" s="7" t="str">
        <f>IF(COUNTIF(体测成绩!$A$2:$A$530,$F1150&amp;"")=0,"",IF(VLOOKUP($F1150&amp;"",体测成绩!$A$2:$B$530,2,FALSE)="免测",80,VLOOKUP($F1150&amp;"",体测成绩!$A$2:$B$530,2,FALSE)))</f>
        <v/>
      </c>
      <c r="N1150" s="7" t="str">
        <f>IF(OR(IFERROR(VALUE(M1150)&lt;80,FALSE),COUNTIF(缓考名单!$A$2:$A$49,$F1150&amp;"")&gt;0,COUNTIF(缓考名单!$B$2:$B$49,#REF!)&gt;0,IFERROR(VLOOKUP($F1150&amp;"",学年成绩!$A$2:$B$462,2,FALSE)&lt;&gt;"100%",FALSE)),"是","")</f>
        <v/>
      </c>
      <c r="O1150" s="7"/>
      <c r="P1150" s="8"/>
    </row>
    <row r="1151" ht="35" hidden="1" customHeight="1" spans="1:16">
      <c r="A1151" s="7">
        <v>1149</v>
      </c>
      <c r="B1151" s="7">
        <v>2024</v>
      </c>
      <c r="C1151" s="3" t="s">
        <v>16</v>
      </c>
      <c r="D1151" s="3" t="s">
        <v>26</v>
      </c>
      <c r="E1151" s="3" t="s">
        <v>770</v>
      </c>
      <c r="F1151" s="7">
        <v>202434410107</v>
      </c>
      <c r="G1151" s="3" t="s">
        <v>19</v>
      </c>
      <c r="H1151" s="7">
        <v>0</v>
      </c>
      <c r="I1151" s="7">
        <v>0</v>
      </c>
      <c r="J1151" s="7">
        <v>21</v>
      </c>
      <c r="K1151" s="7">
        <v>263</v>
      </c>
      <c r="L1151" s="7">
        <v>0</v>
      </c>
      <c r="M1151" s="7" t="str">
        <f>IF(COUNTIF(体测成绩!$A$2:$A$530,$F1151&amp;"")=0,"",IF(VLOOKUP($F1151&amp;"",体测成绩!$A$2:$B$530,2,FALSE)="免测",80,VLOOKUP($F1151&amp;"",体测成绩!$A$2:$B$530,2,FALSE)))</f>
        <v/>
      </c>
      <c r="N1151" s="7" t="str">
        <f>IF(OR(IFERROR(VALUE(M1151)&lt;80,FALSE),COUNTIF(缓考名单!$A$2:$A$49,$F1151&amp;"")&gt;0,COUNTIF(缓考名单!$B$2:$B$49,#REF!)&gt;0,IFERROR(VLOOKUP($F1151&amp;"",学年成绩!$A$2:$B$462,2,FALSE)&lt;&gt;"100%",FALSE)),"是","")</f>
        <v/>
      </c>
      <c r="O1151" s="7"/>
      <c r="P1151" s="8"/>
    </row>
    <row r="1152" ht="35" hidden="1" customHeight="1" spans="1:16">
      <c r="A1152" s="7">
        <v>1150</v>
      </c>
      <c r="B1152" s="7">
        <v>2024</v>
      </c>
      <c r="C1152" s="3" t="s">
        <v>16</v>
      </c>
      <c r="D1152" s="3" t="s">
        <v>26</v>
      </c>
      <c r="E1152" s="3" t="s">
        <v>770</v>
      </c>
      <c r="F1152" s="7">
        <v>202434410102</v>
      </c>
      <c r="G1152" s="3" t="s">
        <v>19</v>
      </c>
      <c r="H1152" s="7">
        <v>0</v>
      </c>
      <c r="I1152" s="7">
        <v>0</v>
      </c>
      <c r="J1152" s="7">
        <v>31.25</v>
      </c>
      <c r="K1152" s="7">
        <v>70</v>
      </c>
      <c r="L1152" s="7">
        <v>0</v>
      </c>
      <c r="M1152" s="7" t="str">
        <f>IF(COUNTIF(体测成绩!$A$2:$A$530,$F1152&amp;"")=0,"",IF(VLOOKUP($F1152&amp;"",体测成绩!$A$2:$B$530,2,FALSE)="免测",80,VLOOKUP($F1152&amp;"",体测成绩!$A$2:$B$530,2,FALSE)))</f>
        <v/>
      </c>
      <c r="N1152" s="7" t="str">
        <f>IF(OR(IFERROR(VALUE(M1152)&lt;80,FALSE),COUNTIF(缓考名单!$A$2:$A$49,$F1152&amp;"")&gt;0,COUNTIF(缓考名单!$B$2:$B$49,#REF!)&gt;0,IFERROR(VLOOKUP($F1152&amp;"",学年成绩!$A$2:$B$462,2,FALSE)&lt;&gt;"100%",FALSE)),"是","")</f>
        <v/>
      </c>
      <c r="O1152" s="7"/>
      <c r="P1152" s="8"/>
    </row>
    <row r="1153" ht="35" hidden="1" customHeight="1" spans="1:16">
      <c r="A1153" s="7">
        <v>1151</v>
      </c>
      <c r="B1153" s="7">
        <v>2024</v>
      </c>
      <c r="C1153" s="3" t="s">
        <v>16</v>
      </c>
      <c r="D1153" s="3" t="s">
        <v>26</v>
      </c>
      <c r="E1153" s="3" t="s">
        <v>770</v>
      </c>
      <c r="F1153" s="7">
        <v>202434410103</v>
      </c>
      <c r="G1153" s="3" t="s">
        <v>20</v>
      </c>
      <c r="H1153" s="7">
        <v>0</v>
      </c>
      <c r="I1153" s="7">
        <v>0</v>
      </c>
      <c r="J1153" s="7">
        <v>21</v>
      </c>
      <c r="K1153" s="7">
        <v>263</v>
      </c>
      <c r="L1153" s="7">
        <v>0</v>
      </c>
      <c r="M1153" s="7" t="str">
        <f>IF(COUNTIF(体测成绩!$A$2:$A$530,$F1153&amp;"")=0,"",IF(VLOOKUP($F1153&amp;"",体测成绩!$A$2:$B$530,2,FALSE)="免测",80,VLOOKUP($F1153&amp;"",体测成绩!$A$2:$B$530,2,FALSE)))</f>
        <v/>
      </c>
      <c r="N1153" s="7" t="str">
        <f>IF(OR(IFERROR(VALUE(M1153)&lt;80,FALSE),COUNTIF(缓考名单!$A$2:$A$49,$F1153&amp;"")&gt;0,COUNTIF(缓考名单!$B$2:$B$49,#REF!)&gt;0,IFERROR(VLOOKUP($F1153&amp;"",学年成绩!$A$2:$B$462,2,FALSE)&lt;&gt;"100%",FALSE)),"是","")</f>
        <v/>
      </c>
      <c r="O1153" s="7"/>
      <c r="P1153" s="8"/>
    </row>
    <row r="1154" ht="35" hidden="1" customHeight="1" spans="1:16">
      <c r="A1154" s="7">
        <v>1152</v>
      </c>
      <c r="B1154" s="7">
        <v>2024</v>
      </c>
      <c r="C1154" s="3" t="s">
        <v>16</v>
      </c>
      <c r="D1154" s="3" t="s">
        <v>26</v>
      </c>
      <c r="E1154" s="3" t="s">
        <v>770</v>
      </c>
      <c r="F1154" s="7">
        <v>202434410105</v>
      </c>
      <c r="G1154" s="3" t="s">
        <v>19</v>
      </c>
      <c r="H1154" s="7">
        <v>0</v>
      </c>
      <c r="I1154" s="7">
        <v>0</v>
      </c>
      <c r="J1154" s="7">
        <v>22.8</v>
      </c>
      <c r="K1154" s="7">
        <v>217</v>
      </c>
      <c r="L1154" s="7">
        <v>0</v>
      </c>
      <c r="M1154" s="7" t="str">
        <f>IF(COUNTIF(体测成绩!$A$2:$A$530,$F1154&amp;"")=0,"",IF(VLOOKUP($F1154&amp;"",体测成绩!$A$2:$B$530,2,FALSE)="免测",80,VLOOKUP($F1154&amp;"",体测成绩!$A$2:$B$530,2,FALSE)))</f>
        <v/>
      </c>
      <c r="N1154" s="7" t="str">
        <f>IF(OR(IFERROR(VALUE(M1154)&lt;80,FALSE),COUNTIF(缓考名单!$A$2:$A$49,$F1154&amp;"")&gt;0,COUNTIF(缓考名单!$B$2:$B$49,#REF!)&gt;0,IFERROR(VLOOKUP($F1154&amp;"",学年成绩!$A$2:$B$462,2,FALSE)&lt;&gt;"100%",FALSE)),"是","")</f>
        <v/>
      </c>
      <c r="O1154" s="7"/>
      <c r="P1154" s="8"/>
    </row>
    <row r="1155" ht="35" hidden="1" customHeight="1" spans="1:16">
      <c r="A1155" s="7">
        <v>1153</v>
      </c>
      <c r="B1155" s="7">
        <v>2024</v>
      </c>
      <c r="C1155" s="3" t="s">
        <v>16</v>
      </c>
      <c r="D1155" s="3" t="s">
        <v>26</v>
      </c>
      <c r="E1155" s="3" t="s">
        <v>770</v>
      </c>
      <c r="F1155" s="7">
        <v>202434410104</v>
      </c>
      <c r="G1155" s="3" t="s">
        <v>20</v>
      </c>
      <c r="H1155" s="7">
        <v>0</v>
      </c>
      <c r="I1155" s="7">
        <v>0</v>
      </c>
      <c r="J1155" s="7">
        <v>28.4</v>
      </c>
      <c r="K1155" s="7">
        <v>114</v>
      </c>
      <c r="L1155" s="7">
        <v>0</v>
      </c>
      <c r="M1155" s="7" t="str">
        <f>IF(COUNTIF(体测成绩!$A$2:$A$530,$F1155&amp;"")=0,"",IF(VLOOKUP($F1155&amp;"",体测成绩!$A$2:$B$530,2,FALSE)="免测",80,VLOOKUP($F1155&amp;"",体测成绩!$A$2:$B$530,2,FALSE)))</f>
        <v/>
      </c>
      <c r="N1155" s="7" t="str">
        <f>IF(OR(IFERROR(VALUE(M1155)&lt;80,FALSE),COUNTIF(缓考名单!$A$2:$A$49,$F1155&amp;"")&gt;0,COUNTIF(缓考名单!$B$2:$B$49,#REF!)&gt;0,IFERROR(VLOOKUP($F1155&amp;"",学年成绩!$A$2:$B$462,2,FALSE)&lt;&gt;"100%",FALSE)),"是","")</f>
        <v/>
      </c>
      <c r="O1155" s="7"/>
      <c r="P1155" s="8"/>
    </row>
    <row r="1156" ht="35" hidden="1" customHeight="1" spans="1:16">
      <c r="A1156" s="7">
        <v>1154</v>
      </c>
      <c r="B1156" s="7">
        <v>2024</v>
      </c>
      <c r="C1156" s="3" t="s">
        <v>16</v>
      </c>
      <c r="D1156" s="3" t="s">
        <v>26</v>
      </c>
      <c r="E1156" s="3" t="s">
        <v>770</v>
      </c>
      <c r="F1156" s="7">
        <v>202434410109</v>
      </c>
      <c r="G1156" s="3" t="s">
        <v>19</v>
      </c>
      <c r="H1156" s="7">
        <v>0</v>
      </c>
      <c r="I1156" s="7">
        <v>0</v>
      </c>
      <c r="J1156" s="7">
        <v>21</v>
      </c>
      <c r="K1156" s="7">
        <v>263</v>
      </c>
      <c r="L1156" s="7">
        <v>0</v>
      </c>
      <c r="M1156" s="7" t="str">
        <f>IF(COUNTIF(体测成绩!$A$2:$A$530,$F1156&amp;"")=0,"",IF(VLOOKUP($F1156&amp;"",体测成绩!$A$2:$B$530,2,FALSE)="免测",80,VLOOKUP($F1156&amp;"",体测成绩!$A$2:$B$530,2,FALSE)))</f>
        <v/>
      </c>
      <c r="N1156" s="7" t="str">
        <f>IF(OR(IFERROR(VALUE(M1156)&lt;80,FALSE),COUNTIF(缓考名单!$A$2:$A$49,$F1156&amp;"")&gt;0,COUNTIF(缓考名单!$B$2:$B$49,#REF!)&gt;0,IFERROR(VLOOKUP($F1156&amp;"",学年成绩!$A$2:$B$462,2,FALSE)&lt;&gt;"100%",FALSE)),"是","")</f>
        <v/>
      </c>
      <c r="O1156" s="7"/>
      <c r="P1156" s="8"/>
    </row>
    <row r="1157" ht="35" hidden="1" customHeight="1" spans="1:16">
      <c r="A1157" s="7">
        <v>1155</v>
      </c>
      <c r="B1157" s="7">
        <v>2024</v>
      </c>
      <c r="C1157" s="3" t="s">
        <v>16</v>
      </c>
      <c r="D1157" s="3" t="s">
        <v>26</v>
      </c>
      <c r="E1157" s="3" t="s">
        <v>771</v>
      </c>
      <c r="F1157" s="7">
        <v>202434410206</v>
      </c>
      <c r="G1157" s="3" t="s">
        <v>19</v>
      </c>
      <c r="H1157" s="7">
        <v>0</v>
      </c>
      <c r="I1157" s="7">
        <v>0</v>
      </c>
      <c r="J1157" s="7">
        <v>0</v>
      </c>
      <c r="K1157" s="7">
        <v>495</v>
      </c>
      <c r="L1157" s="7">
        <v>0</v>
      </c>
      <c r="M1157" s="7" t="str">
        <f>IF(COUNTIF(体测成绩!$A$2:$A$530,$F1157&amp;"")=0,"",IF(VLOOKUP($F1157&amp;"",体测成绩!$A$2:$B$530,2,FALSE)="免测",80,VLOOKUP($F1157&amp;"",体测成绩!$A$2:$B$530,2,FALSE)))</f>
        <v/>
      </c>
      <c r="N1157" s="7" t="str">
        <f>IF(OR(IFERROR(VALUE(M1157)&lt;80,FALSE),COUNTIF(缓考名单!$A$2:$A$49,$F1157&amp;"")&gt;0,COUNTIF(缓考名单!$B$2:$B$49,#REF!)&gt;0,IFERROR(VLOOKUP($F1157&amp;"",学年成绩!$A$2:$B$462,2,FALSE)&lt;&gt;"100%",FALSE)),"是","")</f>
        <v/>
      </c>
      <c r="O1157" s="7"/>
      <c r="P1157" s="8"/>
    </row>
    <row r="1158" ht="35" hidden="1" customHeight="1" spans="1:16">
      <c r="A1158" s="7">
        <v>1156</v>
      </c>
      <c r="B1158" s="7">
        <v>2024</v>
      </c>
      <c r="C1158" s="3" t="s">
        <v>16</v>
      </c>
      <c r="D1158" s="3" t="s">
        <v>26</v>
      </c>
      <c r="E1158" s="3" t="s">
        <v>771</v>
      </c>
      <c r="F1158" s="7">
        <v>202434410212</v>
      </c>
      <c r="G1158" s="3" t="s">
        <v>19</v>
      </c>
      <c r="H1158" s="7">
        <v>0</v>
      </c>
      <c r="I1158" s="7">
        <v>0</v>
      </c>
      <c r="J1158" s="7">
        <v>0</v>
      </c>
      <c r="K1158" s="7">
        <v>495</v>
      </c>
      <c r="L1158" s="7">
        <v>0</v>
      </c>
      <c r="M1158" s="7" t="str">
        <f>IF(COUNTIF(体测成绩!$A$2:$A$530,$F1158&amp;"")=0,"",IF(VLOOKUP($F1158&amp;"",体测成绩!$A$2:$B$530,2,FALSE)="免测",80,VLOOKUP($F1158&amp;"",体测成绩!$A$2:$B$530,2,FALSE)))</f>
        <v/>
      </c>
      <c r="N1158" s="7" t="str">
        <f>IF(OR(IFERROR(VALUE(M1158)&lt;80,FALSE),COUNTIF(缓考名单!$A$2:$A$49,$F1158&amp;"")&gt;0,COUNTIF(缓考名单!$B$2:$B$49,#REF!)&gt;0,IFERROR(VLOOKUP($F1158&amp;"",学年成绩!$A$2:$B$462,2,FALSE)&lt;&gt;"100%",FALSE)),"是","")</f>
        <v/>
      </c>
      <c r="O1158" s="7"/>
      <c r="P1158" s="8"/>
    </row>
    <row r="1159" ht="35" hidden="1" customHeight="1" spans="1:16">
      <c r="A1159" s="7">
        <v>1157</v>
      </c>
      <c r="B1159" s="7">
        <v>2024</v>
      </c>
      <c r="C1159" s="3" t="s">
        <v>16</v>
      </c>
      <c r="D1159" s="3" t="s">
        <v>26</v>
      </c>
      <c r="E1159" s="3" t="s">
        <v>771</v>
      </c>
      <c r="F1159" s="7">
        <v>202434410209</v>
      </c>
      <c r="G1159" s="3" t="s">
        <v>19</v>
      </c>
      <c r="H1159" s="7">
        <v>0</v>
      </c>
      <c r="I1159" s="7">
        <v>0</v>
      </c>
      <c r="J1159" s="7">
        <v>0</v>
      </c>
      <c r="K1159" s="7">
        <v>495</v>
      </c>
      <c r="L1159" s="7">
        <v>0</v>
      </c>
      <c r="M1159" s="7" t="str">
        <f>IF(COUNTIF(体测成绩!$A$2:$A$530,$F1159&amp;"")=0,"",IF(VLOOKUP($F1159&amp;"",体测成绩!$A$2:$B$530,2,FALSE)="免测",80,VLOOKUP($F1159&amp;"",体测成绩!$A$2:$B$530,2,FALSE)))</f>
        <v/>
      </c>
      <c r="N1159" s="7" t="str">
        <f>IF(OR(IFERROR(VALUE(M1159)&lt;80,FALSE),COUNTIF(缓考名单!$A$2:$A$49,$F1159&amp;"")&gt;0,COUNTIF(缓考名单!$B$2:$B$49,#REF!)&gt;0,IFERROR(VLOOKUP($F1159&amp;"",学年成绩!$A$2:$B$462,2,FALSE)&lt;&gt;"100%",FALSE)),"是","")</f>
        <v/>
      </c>
      <c r="O1159" s="7"/>
      <c r="P1159" s="8"/>
    </row>
    <row r="1160" ht="35" hidden="1" customHeight="1" spans="1:16">
      <c r="A1160" s="7">
        <v>1158</v>
      </c>
      <c r="B1160" s="7">
        <v>2024</v>
      </c>
      <c r="C1160" s="3" t="s">
        <v>16</v>
      </c>
      <c r="D1160" s="3" t="s">
        <v>26</v>
      </c>
      <c r="E1160" s="3" t="s">
        <v>771</v>
      </c>
      <c r="F1160" s="7">
        <v>202434410222</v>
      </c>
      <c r="G1160" s="3" t="s">
        <v>19</v>
      </c>
      <c r="H1160" s="7">
        <v>0</v>
      </c>
      <c r="I1160" s="7">
        <v>0</v>
      </c>
      <c r="J1160" s="7">
        <v>0</v>
      </c>
      <c r="K1160" s="7">
        <v>495</v>
      </c>
      <c r="L1160" s="7">
        <v>0</v>
      </c>
      <c r="M1160" s="7" t="str">
        <f>IF(COUNTIF(体测成绩!$A$2:$A$530,$F1160&amp;"")=0,"",IF(VLOOKUP($F1160&amp;"",体测成绩!$A$2:$B$530,2,FALSE)="免测",80,VLOOKUP($F1160&amp;"",体测成绩!$A$2:$B$530,2,FALSE)))</f>
        <v/>
      </c>
      <c r="N1160" s="7" t="str">
        <f>IF(OR(IFERROR(VALUE(M1160)&lt;80,FALSE),COUNTIF(缓考名单!$A$2:$A$49,$F1160&amp;"")&gt;0,COUNTIF(缓考名单!$B$2:$B$49,#REF!)&gt;0,IFERROR(VLOOKUP($F1160&amp;"",学年成绩!$A$2:$B$462,2,FALSE)&lt;&gt;"100%",FALSE)),"是","")</f>
        <v/>
      </c>
      <c r="O1160" s="7"/>
      <c r="P1160" s="8"/>
    </row>
    <row r="1161" ht="35" hidden="1" customHeight="1" spans="1:16">
      <c r="A1161" s="7">
        <v>1159</v>
      </c>
      <c r="B1161" s="7">
        <v>2024</v>
      </c>
      <c r="C1161" s="3" t="s">
        <v>16</v>
      </c>
      <c r="D1161" s="3" t="s">
        <v>26</v>
      </c>
      <c r="E1161" s="3" t="s">
        <v>771</v>
      </c>
      <c r="F1161" s="7">
        <v>202434410229</v>
      </c>
      <c r="G1161" s="3" t="s">
        <v>19</v>
      </c>
      <c r="H1161" s="7">
        <v>0</v>
      </c>
      <c r="I1161" s="7">
        <v>0</v>
      </c>
      <c r="J1161" s="7">
        <v>0</v>
      </c>
      <c r="K1161" s="7">
        <v>495</v>
      </c>
      <c r="L1161" s="7">
        <v>0</v>
      </c>
      <c r="M1161" s="7" t="str">
        <f>IF(COUNTIF(体测成绩!$A$2:$A$530,$F1161&amp;"")=0,"",IF(VLOOKUP($F1161&amp;"",体测成绩!$A$2:$B$530,2,FALSE)="免测",80,VLOOKUP($F1161&amp;"",体测成绩!$A$2:$B$530,2,FALSE)))</f>
        <v/>
      </c>
      <c r="N1161" s="7" t="str">
        <f>IF(OR(IFERROR(VALUE(M1161)&lt;80,FALSE),COUNTIF(缓考名单!$A$2:$A$49,$F1161&amp;"")&gt;0,COUNTIF(缓考名单!$B$2:$B$49,#REF!)&gt;0,IFERROR(VLOOKUP($F1161&amp;"",学年成绩!$A$2:$B$462,2,FALSE)&lt;&gt;"100%",FALSE)),"是","")</f>
        <v/>
      </c>
      <c r="O1161" s="7"/>
      <c r="P1161" s="8"/>
    </row>
    <row r="1162" ht="35" hidden="1" customHeight="1" spans="1:16">
      <c r="A1162" s="7">
        <v>1160</v>
      </c>
      <c r="B1162" s="7">
        <v>2024</v>
      </c>
      <c r="C1162" s="3" t="s">
        <v>16</v>
      </c>
      <c r="D1162" s="3" t="s">
        <v>26</v>
      </c>
      <c r="E1162" s="3" t="s">
        <v>771</v>
      </c>
      <c r="F1162" s="7">
        <v>202434410232</v>
      </c>
      <c r="G1162" s="3" t="s">
        <v>19</v>
      </c>
      <c r="H1162" s="7">
        <v>0</v>
      </c>
      <c r="I1162" s="7">
        <v>0</v>
      </c>
      <c r="J1162" s="7">
        <v>0</v>
      </c>
      <c r="K1162" s="7">
        <v>495</v>
      </c>
      <c r="L1162" s="7">
        <v>0</v>
      </c>
      <c r="M1162" s="7" t="str">
        <f>IF(COUNTIF(体测成绩!$A$2:$A$530,$F1162&amp;"")=0,"",IF(VLOOKUP($F1162&amp;"",体测成绩!$A$2:$B$530,2,FALSE)="免测",80,VLOOKUP($F1162&amp;"",体测成绩!$A$2:$B$530,2,FALSE)))</f>
        <v/>
      </c>
      <c r="N1162" s="7" t="str">
        <f>IF(OR(IFERROR(VALUE(M1162)&lt;80,FALSE),COUNTIF(缓考名单!$A$2:$A$49,$F1162&amp;"")&gt;0,COUNTIF(缓考名单!$B$2:$B$49,#REF!)&gt;0,IFERROR(VLOOKUP($F1162&amp;"",学年成绩!$A$2:$B$462,2,FALSE)&lt;&gt;"100%",FALSE)),"是","")</f>
        <v>是</v>
      </c>
      <c r="O1162" s="7"/>
      <c r="P1162" s="8"/>
    </row>
    <row r="1163" ht="35" hidden="1" customHeight="1" spans="1:16">
      <c r="A1163" s="7">
        <v>1161</v>
      </c>
      <c r="B1163" s="7">
        <v>2024</v>
      </c>
      <c r="C1163" s="3" t="s">
        <v>16</v>
      </c>
      <c r="D1163" s="3" t="s">
        <v>26</v>
      </c>
      <c r="E1163" s="3" t="s">
        <v>771</v>
      </c>
      <c r="F1163" s="7">
        <v>202434410231</v>
      </c>
      <c r="G1163" s="3" t="s">
        <v>20</v>
      </c>
      <c r="H1163" s="7">
        <v>0</v>
      </c>
      <c r="I1163" s="7">
        <v>0</v>
      </c>
      <c r="J1163" s="7">
        <v>0</v>
      </c>
      <c r="K1163" s="7">
        <v>495</v>
      </c>
      <c r="L1163" s="7">
        <v>0</v>
      </c>
      <c r="M1163" s="7" t="str">
        <f>IF(COUNTIF(体测成绩!$A$2:$A$530,$F1163&amp;"")=0,"",IF(VLOOKUP($F1163&amp;"",体测成绩!$A$2:$B$530,2,FALSE)="免测",80,VLOOKUP($F1163&amp;"",体测成绩!$A$2:$B$530,2,FALSE)))</f>
        <v/>
      </c>
      <c r="N1163" s="7" t="str">
        <f>IF(OR(IFERROR(VALUE(M1163)&lt;80,FALSE),COUNTIF(缓考名单!$A$2:$A$49,$F1163&amp;"")&gt;0,COUNTIF(缓考名单!$B$2:$B$49,#REF!)&gt;0,IFERROR(VLOOKUP($F1163&amp;"",学年成绩!$A$2:$B$462,2,FALSE)&lt;&gt;"100%",FALSE)),"是","")</f>
        <v/>
      </c>
      <c r="O1163" s="7"/>
      <c r="P1163" s="8"/>
    </row>
    <row r="1164" ht="35" hidden="1" customHeight="1" spans="1:16">
      <c r="A1164" s="7">
        <v>1162</v>
      </c>
      <c r="B1164" s="7">
        <v>2024</v>
      </c>
      <c r="C1164" s="3" t="s">
        <v>16</v>
      </c>
      <c r="D1164" s="3" t="s">
        <v>26</v>
      </c>
      <c r="E1164" s="3" t="s">
        <v>771</v>
      </c>
      <c r="F1164" s="7">
        <v>202434410201</v>
      </c>
      <c r="G1164" s="3" t="s">
        <v>20</v>
      </c>
      <c r="H1164" s="7">
        <v>0</v>
      </c>
      <c r="I1164" s="7">
        <v>0</v>
      </c>
      <c r="J1164" s="7">
        <v>0</v>
      </c>
      <c r="K1164" s="7">
        <v>495</v>
      </c>
      <c r="L1164" s="7">
        <v>0</v>
      </c>
      <c r="M1164" s="7" t="str">
        <f>IF(COUNTIF(体测成绩!$A$2:$A$530,$F1164&amp;"")=0,"",IF(VLOOKUP($F1164&amp;"",体测成绩!$A$2:$B$530,2,FALSE)="免测",80,VLOOKUP($F1164&amp;"",体测成绩!$A$2:$B$530,2,FALSE)))</f>
        <v/>
      </c>
      <c r="N1164" s="7" t="str">
        <f>IF(OR(IFERROR(VALUE(M1164)&lt;80,FALSE),COUNTIF(缓考名单!$A$2:$A$49,$F1164&amp;"")&gt;0,COUNTIF(缓考名单!$B$2:$B$49,#REF!)&gt;0,IFERROR(VLOOKUP($F1164&amp;"",学年成绩!$A$2:$B$462,2,FALSE)&lt;&gt;"100%",FALSE)),"是","")</f>
        <v/>
      </c>
      <c r="O1164" s="7"/>
      <c r="P1164" s="8"/>
    </row>
    <row r="1165" ht="35" hidden="1" customHeight="1" spans="1:16">
      <c r="A1165" s="7">
        <v>1163</v>
      </c>
      <c r="B1165" s="7">
        <v>2024</v>
      </c>
      <c r="C1165" s="3" t="s">
        <v>16</v>
      </c>
      <c r="D1165" s="3" t="s">
        <v>26</v>
      </c>
      <c r="E1165" s="3" t="s">
        <v>771</v>
      </c>
      <c r="F1165" s="7">
        <v>202434410224</v>
      </c>
      <c r="G1165" s="3" t="s">
        <v>19</v>
      </c>
      <c r="H1165" s="7">
        <v>0</v>
      </c>
      <c r="I1165" s="7">
        <v>0</v>
      </c>
      <c r="J1165" s="7">
        <v>0</v>
      </c>
      <c r="K1165" s="7">
        <v>495</v>
      </c>
      <c r="L1165" s="7">
        <v>0</v>
      </c>
      <c r="M1165" s="7" t="str">
        <f>IF(COUNTIF(体测成绩!$A$2:$A$530,$F1165&amp;"")=0,"",IF(VLOOKUP($F1165&amp;"",体测成绩!$A$2:$B$530,2,FALSE)="免测",80,VLOOKUP($F1165&amp;"",体测成绩!$A$2:$B$530,2,FALSE)))</f>
        <v/>
      </c>
      <c r="N1165" s="7" t="str">
        <f>IF(OR(IFERROR(VALUE(M1165)&lt;80,FALSE),COUNTIF(缓考名单!$A$2:$A$49,$F1165&amp;"")&gt;0,COUNTIF(缓考名单!$B$2:$B$49,#REF!)&gt;0,IFERROR(VLOOKUP($F1165&amp;"",学年成绩!$A$2:$B$462,2,FALSE)&lt;&gt;"100%",FALSE)),"是","")</f>
        <v/>
      </c>
      <c r="O1165" s="7"/>
      <c r="P1165" s="8"/>
    </row>
    <row r="1166" ht="35" hidden="1" customHeight="1" spans="1:16">
      <c r="A1166" s="7">
        <v>1164</v>
      </c>
      <c r="B1166" s="7">
        <v>2024</v>
      </c>
      <c r="C1166" s="3" t="s">
        <v>16</v>
      </c>
      <c r="D1166" s="3" t="s">
        <v>26</v>
      </c>
      <c r="E1166" s="3" t="s">
        <v>771</v>
      </c>
      <c r="F1166" s="7">
        <v>202434410210</v>
      </c>
      <c r="G1166" s="3" t="s">
        <v>19</v>
      </c>
      <c r="H1166" s="7">
        <v>0</v>
      </c>
      <c r="I1166" s="7">
        <v>0</v>
      </c>
      <c r="J1166" s="7">
        <v>0</v>
      </c>
      <c r="K1166" s="7">
        <v>495</v>
      </c>
      <c r="L1166" s="7">
        <v>0</v>
      </c>
      <c r="M1166" s="7" t="str">
        <f>IF(COUNTIF(体测成绩!$A$2:$A$530,$F1166&amp;"")=0,"",IF(VLOOKUP($F1166&amp;"",体测成绩!$A$2:$B$530,2,FALSE)="免测",80,VLOOKUP($F1166&amp;"",体测成绩!$A$2:$B$530,2,FALSE)))</f>
        <v/>
      </c>
      <c r="N1166" s="7" t="str">
        <f>IF(OR(IFERROR(VALUE(M1166)&lt;80,FALSE),COUNTIF(缓考名单!$A$2:$A$49,$F1166&amp;"")&gt;0,COUNTIF(缓考名单!$B$2:$B$49,#REF!)&gt;0,IFERROR(VLOOKUP($F1166&amp;"",学年成绩!$A$2:$B$462,2,FALSE)&lt;&gt;"100%",FALSE)),"是","")</f>
        <v/>
      </c>
      <c r="O1166" s="7"/>
      <c r="P1166" s="8"/>
    </row>
    <row r="1167" ht="35" hidden="1" customHeight="1" spans="1:16">
      <c r="A1167" s="7">
        <v>1165</v>
      </c>
      <c r="B1167" s="7">
        <v>2024</v>
      </c>
      <c r="C1167" s="3" t="s">
        <v>16</v>
      </c>
      <c r="D1167" s="3" t="s">
        <v>26</v>
      </c>
      <c r="E1167" s="3" t="s">
        <v>771</v>
      </c>
      <c r="F1167" s="7">
        <v>202434410230</v>
      </c>
      <c r="G1167" s="3" t="s">
        <v>20</v>
      </c>
      <c r="H1167" s="7">
        <v>0</v>
      </c>
      <c r="I1167" s="7">
        <v>0</v>
      </c>
      <c r="J1167" s="7">
        <v>0</v>
      </c>
      <c r="K1167" s="7">
        <v>495</v>
      </c>
      <c r="L1167" s="7">
        <v>0</v>
      </c>
      <c r="M1167" s="7" t="str">
        <f>IF(COUNTIF(体测成绩!$A$2:$A$530,$F1167&amp;"")=0,"",IF(VLOOKUP($F1167&amp;"",体测成绩!$A$2:$B$530,2,FALSE)="免测",80,VLOOKUP($F1167&amp;"",体测成绩!$A$2:$B$530,2,FALSE)))</f>
        <v/>
      </c>
      <c r="N1167" s="7" t="str">
        <f>IF(OR(IFERROR(VALUE(M1167)&lt;80,FALSE),COUNTIF(缓考名单!$A$2:$A$49,$F1167&amp;"")&gt;0,COUNTIF(缓考名单!$B$2:$B$49,#REF!)&gt;0,IFERROR(VLOOKUP($F1167&amp;"",学年成绩!$A$2:$B$462,2,FALSE)&lt;&gt;"100%",FALSE)),"是","")</f>
        <v/>
      </c>
      <c r="O1167" s="7"/>
      <c r="P1167" s="8"/>
    </row>
    <row r="1168" ht="35" hidden="1" customHeight="1" spans="1:16">
      <c r="A1168" s="7">
        <v>1166</v>
      </c>
      <c r="B1168" s="7">
        <v>2024</v>
      </c>
      <c r="C1168" s="3" t="s">
        <v>16</v>
      </c>
      <c r="D1168" s="3" t="s">
        <v>26</v>
      </c>
      <c r="E1168" s="3" t="s">
        <v>771</v>
      </c>
      <c r="F1168" s="7">
        <v>202434410208</v>
      </c>
      <c r="G1168" s="3" t="s">
        <v>19</v>
      </c>
      <c r="H1168" s="7">
        <v>0</v>
      </c>
      <c r="I1168" s="7">
        <v>0</v>
      </c>
      <c r="J1168" s="7">
        <v>0</v>
      </c>
      <c r="K1168" s="7">
        <v>495</v>
      </c>
      <c r="L1168" s="7">
        <v>0</v>
      </c>
      <c r="M1168" s="7" t="str">
        <f>IF(COUNTIF(体测成绩!$A$2:$A$530,$F1168&amp;"")=0,"",IF(VLOOKUP($F1168&amp;"",体测成绩!$A$2:$B$530,2,FALSE)="免测",80,VLOOKUP($F1168&amp;"",体测成绩!$A$2:$B$530,2,FALSE)))</f>
        <v/>
      </c>
      <c r="N1168" s="7" t="str">
        <f>IF(OR(IFERROR(VALUE(M1168)&lt;80,FALSE),COUNTIF(缓考名单!$A$2:$A$49,$F1168&amp;"")&gt;0,COUNTIF(缓考名单!$B$2:$B$49,#REF!)&gt;0,IFERROR(VLOOKUP($F1168&amp;"",学年成绩!$A$2:$B$462,2,FALSE)&lt;&gt;"100%",FALSE)),"是","")</f>
        <v/>
      </c>
      <c r="O1168" s="7"/>
      <c r="P1168" s="8"/>
    </row>
    <row r="1169" ht="35" hidden="1" customHeight="1" spans="1:16">
      <c r="A1169" s="7">
        <v>1167</v>
      </c>
      <c r="B1169" s="7">
        <v>2024</v>
      </c>
      <c r="C1169" s="3" t="s">
        <v>16</v>
      </c>
      <c r="D1169" s="3" t="s">
        <v>26</v>
      </c>
      <c r="E1169" s="3" t="s">
        <v>771</v>
      </c>
      <c r="F1169" s="7">
        <v>202434410233</v>
      </c>
      <c r="G1169" s="3" t="s">
        <v>19</v>
      </c>
      <c r="H1169" s="7">
        <v>0</v>
      </c>
      <c r="I1169" s="7">
        <v>0</v>
      </c>
      <c r="J1169" s="7">
        <v>0</v>
      </c>
      <c r="K1169" s="7">
        <v>495</v>
      </c>
      <c r="L1169" s="7">
        <v>0</v>
      </c>
      <c r="M1169" s="7" t="str">
        <f>IF(COUNTIF(体测成绩!$A$2:$A$530,$F1169&amp;"")=0,"",IF(VLOOKUP($F1169&amp;"",体测成绩!$A$2:$B$530,2,FALSE)="免测",80,VLOOKUP($F1169&amp;"",体测成绩!$A$2:$B$530,2,FALSE)))</f>
        <v/>
      </c>
      <c r="N1169" s="7" t="str">
        <f>IF(OR(IFERROR(VALUE(M1169)&lt;80,FALSE),COUNTIF(缓考名单!$A$2:$A$49,$F1169&amp;"")&gt;0,COUNTIF(缓考名单!$B$2:$B$49,#REF!)&gt;0,IFERROR(VLOOKUP($F1169&amp;"",学年成绩!$A$2:$B$462,2,FALSE)&lt;&gt;"100%",FALSE)),"是","")</f>
        <v/>
      </c>
      <c r="O1169" s="7"/>
      <c r="P1169" s="8"/>
    </row>
    <row r="1170" ht="35" hidden="1" customHeight="1" spans="1:16">
      <c r="A1170" s="7">
        <v>1168</v>
      </c>
      <c r="B1170" s="7">
        <v>2024</v>
      </c>
      <c r="C1170" s="3" t="s">
        <v>16</v>
      </c>
      <c r="D1170" s="3" t="s">
        <v>26</v>
      </c>
      <c r="E1170" s="3" t="s">
        <v>771</v>
      </c>
      <c r="F1170" s="7">
        <v>202429220332</v>
      </c>
      <c r="G1170" s="3" t="s">
        <v>19</v>
      </c>
      <c r="H1170" s="7">
        <v>0</v>
      </c>
      <c r="I1170" s="7">
        <v>0</v>
      </c>
      <c r="J1170" s="7">
        <v>0</v>
      </c>
      <c r="K1170" s="7">
        <v>495</v>
      </c>
      <c r="L1170" s="7">
        <v>0</v>
      </c>
      <c r="M1170" s="7" t="str">
        <f>IF(COUNTIF(体测成绩!$A$2:$A$530,$F1170&amp;"")=0,"",IF(VLOOKUP($F1170&amp;"",体测成绩!$A$2:$B$530,2,FALSE)="免测",80,VLOOKUP($F1170&amp;"",体测成绩!$A$2:$B$530,2,FALSE)))</f>
        <v/>
      </c>
      <c r="N1170" s="7" t="str">
        <f>IF(OR(IFERROR(VALUE(M1170)&lt;80,FALSE),COUNTIF(缓考名单!$A$2:$A$49,$F1170&amp;"")&gt;0,COUNTIF(缓考名单!$B$2:$B$49,#REF!)&gt;0,IFERROR(VLOOKUP($F1170&amp;"",学年成绩!$A$2:$B$462,2,FALSE)&lt;&gt;"100%",FALSE)),"是","")</f>
        <v/>
      </c>
      <c r="O1170" s="7"/>
      <c r="P1170" s="8"/>
    </row>
    <row r="1171" ht="35" hidden="1" customHeight="1" spans="1:16">
      <c r="A1171" s="7">
        <v>1169</v>
      </c>
      <c r="B1171" s="7">
        <v>2024</v>
      </c>
      <c r="C1171" s="3" t="s">
        <v>16</v>
      </c>
      <c r="D1171" s="3" t="s">
        <v>26</v>
      </c>
      <c r="E1171" s="3" t="s">
        <v>771</v>
      </c>
      <c r="F1171" s="7">
        <v>202434410228</v>
      </c>
      <c r="G1171" s="3" t="s">
        <v>19</v>
      </c>
      <c r="H1171" s="7">
        <v>0</v>
      </c>
      <c r="I1171" s="7">
        <v>0</v>
      </c>
      <c r="J1171" s="7">
        <v>0</v>
      </c>
      <c r="K1171" s="7">
        <v>495</v>
      </c>
      <c r="L1171" s="7">
        <v>0</v>
      </c>
      <c r="M1171" s="7" t="str">
        <f>IF(COUNTIF(体测成绩!$A$2:$A$530,$F1171&amp;"")=0,"",IF(VLOOKUP($F1171&amp;"",体测成绩!$A$2:$B$530,2,FALSE)="免测",80,VLOOKUP($F1171&amp;"",体测成绩!$A$2:$B$530,2,FALSE)))</f>
        <v/>
      </c>
      <c r="N1171" s="7" t="str">
        <f>IF(OR(IFERROR(VALUE(M1171)&lt;80,FALSE),COUNTIF(缓考名单!$A$2:$A$49,$F1171&amp;"")&gt;0,COUNTIF(缓考名单!$B$2:$B$49,#REF!)&gt;0,IFERROR(VLOOKUP($F1171&amp;"",学年成绩!$A$2:$B$462,2,FALSE)&lt;&gt;"100%",FALSE)),"是","")</f>
        <v/>
      </c>
      <c r="O1171" s="7"/>
      <c r="P1171" s="8"/>
    </row>
    <row r="1172" ht="35" hidden="1" customHeight="1" spans="1:16">
      <c r="A1172" s="7">
        <v>1170</v>
      </c>
      <c r="B1172" s="7">
        <v>2024</v>
      </c>
      <c r="C1172" s="3" t="s">
        <v>16</v>
      </c>
      <c r="D1172" s="3" t="s">
        <v>26</v>
      </c>
      <c r="E1172" s="3" t="s">
        <v>771</v>
      </c>
      <c r="F1172" s="7">
        <v>202434410221</v>
      </c>
      <c r="G1172" s="3" t="s">
        <v>20</v>
      </c>
      <c r="H1172" s="7">
        <v>0</v>
      </c>
      <c r="I1172" s="7">
        <v>0</v>
      </c>
      <c r="J1172" s="7">
        <v>0</v>
      </c>
      <c r="K1172" s="7">
        <v>495</v>
      </c>
      <c r="L1172" s="7">
        <v>0</v>
      </c>
      <c r="M1172" s="7" t="str">
        <f>IF(COUNTIF(体测成绩!$A$2:$A$530,$F1172&amp;"")=0,"",IF(VLOOKUP($F1172&amp;"",体测成绩!$A$2:$B$530,2,FALSE)="免测",80,VLOOKUP($F1172&amp;"",体测成绩!$A$2:$B$530,2,FALSE)))</f>
        <v/>
      </c>
      <c r="N1172" s="7" t="str">
        <f>IF(OR(IFERROR(VALUE(M1172)&lt;80,FALSE),COUNTIF(缓考名单!$A$2:$A$49,$F1172&amp;"")&gt;0,COUNTIF(缓考名单!$B$2:$B$49,#REF!)&gt;0,IFERROR(VLOOKUP($F1172&amp;"",学年成绩!$A$2:$B$462,2,FALSE)&lt;&gt;"100%",FALSE)),"是","")</f>
        <v/>
      </c>
      <c r="O1172" s="7"/>
      <c r="P1172" s="8"/>
    </row>
    <row r="1173" ht="35" hidden="1" customHeight="1" spans="1:16">
      <c r="A1173" s="7">
        <v>1171</v>
      </c>
      <c r="B1173" s="7">
        <v>2024</v>
      </c>
      <c r="C1173" s="3" t="s">
        <v>16</v>
      </c>
      <c r="D1173" s="3" t="s">
        <v>26</v>
      </c>
      <c r="E1173" s="3" t="s">
        <v>771</v>
      </c>
      <c r="F1173" s="7">
        <v>202334410306</v>
      </c>
      <c r="G1173" s="3" t="s">
        <v>19</v>
      </c>
      <c r="H1173" s="7">
        <v>0</v>
      </c>
      <c r="I1173" s="7">
        <v>0</v>
      </c>
      <c r="J1173" s="7">
        <v>0</v>
      </c>
      <c r="K1173" s="7">
        <v>495</v>
      </c>
      <c r="L1173" s="7">
        <v>0</v>
      </c>
      <c r="M1173" s="7" t="str">
        <f>IF(COUNTIF(体测成绩!$A$2:$A$530,$F1173&amp;"")=0,"",IF(VLOOKUP($F1173&amp;"",体测成绩!$A$2:$B$530,2,FALSE)="免测",80,VLOOKUP($F1173&amp;"",体测成绩!$A$2:$B$530,2,FALSE)))</f>
        <v/>
      </c>
      <c r="N1173" s="7" t="str">
        <f>IF(OR(IFERROR(VALUE(M1173)&lt;80,FALSE),COUNTIF(缓考名单!$A$2:$A$49,$F1173&amp;"")&gt;0,COUNTIF(缓考名单!$B$2:$B$49,#REF!)&gt;0,IFERROR(VLOOKUP($F1173&amp;"",学年成绩!$A$2:$B$462,2,FALSE)&lt;&gt;"100%",FALSE)),"是","")</f>
        <v/>
      </c>
      <c r="O1173" s="7"/>
      <c r="P1173" s="8"/>
    </row>
    <row r="1174" ht="35" hidden="1" customHeight="1" spans="1:16">
      <c r="A1174" s="7">
        <v>1172</v>
      </c>
      <c r="B1174" s="7">
        <v>2024</v>
      </c>
      <c r="C1174" s="3" t="s">
        <v>16</v>
      </c>
      <c r="D1174" s="3" t="s">
        <v>26</v>
      </c>
      <c r="E1174" s="3" t="s">
        <v>771</v>
      </c>
      <c r="F1174" s="7">
        <v>202434410220</v>
      </c>
      <c r="G1174" s="3" t="s">
        <v>19</v>
      </c>
      <c r="H1174" s="7">
        <v>0</v>
      </c>
      <c r="I1174" s="7">
        <v>0</v>
      </c>
      <c r="J1174" s="7">
        <v>0</v>
      </c>
      <c r="K1174" s="7">
        <v>495</v>
      </c>
      <c r="L1174" s="7">
        <v>0</v>
      </c>
      <c r="M1174" s="7" t="str">
        <f>IF(COUNTIF(体测成绩!$A$2:$A$530,$F1174&amp;"")=0,"",IF(VLOOKUP($F1174&amp;"",体测成绩!$A$2:$B$530,2,FALSE)="免测",80,VLOOKUP($F1174&amp;"",体测成绩!$A$2:$B$530,2,FALSE)))</f>
        <v/>
      </c>
      <c r="N1174" s="7" t="str">
        <f>IF(OR(IFERROR(VALUE(M1174)&lt;80,FALSE),COUNTIF(缓考名单!$A$2:$A$49,$F1174&amp;"")&gt;0,COUNTIF(缓考名单!$B$2:$B$49,#REF!)&gt;0,IFERROR(VLOOKUP($F1174&amp;"",学年成绩!$A$2:$B$462,2,FALSE)&lt;&gt;"100%",FALSE)),"是","")</f>
        <v/>
      </c>
      <c r="O1174" s="7"/>
      <c r="P1174" s="8"/>
    </row>
    <row r="1175" ht="35" hidden="1" customHeight="1" spans="1:16">
      <c r="A1175" s="7">
        <v>1173</v>
      </c>
      <c r="B1175" s="7">
        <v>2024</v>
      </c>
      <c r="C1175" s="3" t="s">
        <v>16</v>
      </c>
      <c r="D1175" s="3" t="s">
        <v>26</v>
      </c>
      <c r="E1175" s="3" t="s">
        <v>771</v>
      </c>
      <c r="F1175" s="7">
        <v>202434410207</v>
      </c>
      <c r="G1175" s="3" t="s">
        <v>20</v>
      </c>
      <c r="H1175" s="7">
        <v>0</v>
      </c>
      <c r="I1175" s="7">
        <v>0</v>
      </c>
      <c r="J1175" s="7">
        <v>0</v>
      </c>
      <c r="K1175" s="7">
        <v>495</v>
      </c>
      <c r="L1175" s="7">
        <v>0</v>
      </c>
      <c r="M1175" s="7" t="str">
        <f>IF(COUNTIF(体测成绩!$A$2:$A$530,$F1175&amp;"")=0,"",IF(VLOOKUP($F1175&amp;"",体测成绩!$A$2:$B$530,2,FALSE)="免测",80,VLOOKUP($F1175&amp;"",体测成绩!$A$2:$B$530,2,FALSE)))</f>
        <v/>
      </c>
      <c r="N1175" s="7" t="str">
        <f>IF(OR(IFERROR(VALUE(M1175)&lt;80,FALSE),COUNTIF(缓考名单!$A$2:$A$49,$F1175&amp;"")&gt;0,COUNTIF(缓考名单!$B$2:$B$49,#REF!)&gt;0,IFERROR(VLOOKUP($F1175&amp;"",学年成绩!$A$2:$B$462,2,FALSE)&lt;&gt;"100%",FALSE)),"是","")</f>
        <v/>
      </c>
      <c r="O1175" s="7"/>
      <c r="P1175" s="8"/>
    </row>
    <row r="1176" ht="35" hidden="1" customHeight="1" spans="1:16">
      <c r="A1176" s="7">
        <v>1174</v>
      </c>
      <c r="B1176" s="7">
        <v>2024</v>
      </c>
      <c r="C1176" s="3" t="s">
        <v>16</v>
      </c>
      <c r="D1176" s="3" t="s">
        <v>26</v>
      </c>
      <c r="E1176" s="3" t="s">
        <v>771</v>
      </c>
      <c r="F1176" s="7">
        <v>202313310208</v>
      </c>
      <c r="G1176" s="3" t="s">
        <v>19</v>
      </c>
      <c r="H1176" s="7">
        <v>0</v>
      </c>
      <c r="I1176" s="7">
        <v>0</v>
      </c>
      <c r="J1176" s="7">
        <v>0</v>
      </c>
      <c r="K1176" s="7">
        <v>495</v>
      </c>
      <c r="L1176" s="7">
        <v>0</v>
      </c>
      <c r="M1176" s="7" t="str">
        <f>IF(COUNTIF(体测成绩!$A$2:$A$530,$F1176&amp;"")=0,"",IF(VLOOKUP($F1176&amp;"",体测成绩!$A$2:$B$530,2,FALSE)="免测",80,VLOOKUP($F1176&amp;"",体测成绩!$A$2:$B$530,2,FALSE)))</f>
        <v/>
      </c>
      <c r="N1176" s="7" t="str">
        <f>IF(OR(IFERROR(VALUE(M1176)&lt;80,FALSE),COUNTIF(缓考名单!$A$2:$A$49,$F1176&amp;"")&gt;0,COUNTIF(缓考名单!$B$2:$B$49,#REF!)&gt;0,IFERROR(VLOOKUP($F1176&amp;"",学年成绩!$A$2:$B$462,2,FALSE)&lt;&gt;"100%",FALSE)),"是","")</f>
        <v/>
      </c>
      <c r="O1176" s="7"/>
      <c r="P1176" s="8"/>
    </row>
    <row r="1177" ht="35" hidden="1" customHeight="1" spans="1:16">
      <c r="A1177" s="7">
        <v>1175</v>
      </c>
      <c r="B1177" s="7">
        <v>2024</v>
      </c>
      <c r="C1177" s="3" t="s">
        <v>16</v>
      </c>
      <c r="D1177" s="3" t="s">
        <v>26</v>
      </c>
      <c r="E1177" s="3" t="s">
        <v>771</v>
      </c>
      <c r="F1177" s="7">
        <v>202434410225</v>
      </c>
      <c r="G1177" s="3" t="s">
        <v>19</v>
      </c>
      <c r="H1177" s="7">
        <v>0</v>
      </c>
      <c r="I1177" s="7">
        <v>0</v>
      </c>
      <c r="J1177" s="7">
        <v>0</v>
      </c>
      <c r="K1177" s="7">
        <v>495</v>
      </c>
      <c r="L1177" s="7">
        <v>0</v>
      </c>
      <c r="M1177" s="7" t="str">
        <f>IF(COUNTIF(体测成绩!$A$2:$A$530,$F1177&amp;"")=0,"",IF(VLOOKUP($F1177&amp;"",体测成绩!$A$2:$B$530,2,FALSE)="免测",80,VLOOKUP($F1177&amp;"",体测成绩!$A$2:$B$530,2,FALSE)))</f>
        <v/>
      </c>
      <c r="N1177" s="7" t="str">
        <f>IF(OR(IFERROR(VALUE(M1177)&lt;80,FALSE),COUNTIF(缓考名单!$A$2:$A$49,$F1177&amp;"")&gt;0,COUNTIF(缓考名单!$B$2:$B$49,#REF!)&gt;0,IFERROR(VLOOKUP($F1177&amp;"",学年成绩!$A$2:$B$462,2,FALSE)&lt;&gt;"100%",FALSE)),"是","")</f>
        <v/>
      </c>
      <c r="O1177" s="7"/>
      <c r="P1177" s="8"/>
    </row>
    <row r="1178" ht="35" hidden="1" customHeight="1" spans="1:16">
      <c r="A1178" s="7">
        <v>1176</v>
      </c>
      <c r="B1178" s="7">
        <v>2024</v>
      </c>
      <c r="C1178" s="3" t="s">
        <v>16</v>
      </c>
      <c r="D1178" s="3" t="s">
        <v>26</v>
      </c>
      <c r="E1178" s="3" t="s">
        <v>771</v>
      </c>
      <c r="F1178" s="7">
        <v>202434410223</v>
      </c>
      <c r="G1178" s="3" t="s">
        <v>19</v>
      </c>
      <c r="H1178" s="7">
        <v>0</v>
      </c>
      <c r="I1178" s="7">
        <v>0</v>
      </c>
      <c r="J1178" s="7">
        <v>0</v>
      </c>
      <c r="K1178" s="7">
        <v>495</v>
      </c>
      <c r="L1178" s="7">
        <v>0</v>
      </c>
      <c r="M1178" s="7" t="str">
        <f>IF(COUNTIF(体测成绩!$A$2:$A$530,$F1178&amp;"")=0,"",IF(VLOOKUP($F1178&amp;"",体测成绩!$A$2:$B$530,2,FALSE)="免测",80,VLOOKUP($F1178&amp;"",体测成绩!$A$2:$B$530,2,FALSE)))</f>
        <v/>
      </c>
      <c r="N1178" s="7" t="str">
        <f>IF(OR(IFERROR(VALUE(M1178)&lt;80,FALSE),COUNTIF(缓考名单!$A$2:$A$49,$F1178&amp;"")&gt;0,COUNTIF(缓考名单!$B$2:$B$49,#REF!)&gt;0,IFERROR(VLOOKUP($F1178&amp;"",学年成绩!$A$2:$B$462,2,FALSE)&lt;&gt;"100%",FALSE)),"是","")</f>
        <v/>
      </c>
      <c r="O1178" s="7"/>
      <c r="P1178" s="8"/>
    </row>
    <row r="1179" ht="35" hidden="1" customHeight="1" spans="1:16">
      <c r="A1179" s="7">
        <v>1177</v>
      </c>
      <c r="B1179" s="7">
        <v>2024</v>
      </c>
      <c r="C1179" s="3" t="s">
        <v>16</v>
      </c>
      <c r="D1179" s="3" t="s">
        <v>26</v>
      </c>
      <c r="E1179" s="3" t="s">
        <v>771</v>
      </c>
      <c r="F1179" s="7">
        <v>202434410211</v>
      </c>
      <c r="G1179" s="3" t="s">
        <v>20</v>
      </c>
      <c r="H1179" s="7">
        <v>0</v>
      </c>
      <c r="I1179" s="7">
        <v>0</v>
      </c>
      <c r="J1179" s="7">
        <v>0</v>
      </c>
      <c r="K1179" s="7">
        <v>495</v>
      </c>
      <c r="L1179" s="7">
        <v>0</v>
      </c>
      <c r="M1179" s="7" t="str">
        <f>IF(COUNTIF(体测成绩!$A$2:$A$530,$F1179&amp;"")=0,"",IF(VLOOKUP($F1179&amp;"",体测成绩!$A$2:$B$530,2,FALSE)="免测",80,VLOOKUP($F1179&amp;"",体测成绩!$A$2:$B$530,2,FALSE)))</f>
        <v/>
      </c>
      <c r="N1179" s="7" t="str">
        <f>IF(OR(IFERROR(VALUE(M1179)&lt;80,FALSE),COUNTIF(缓考名单!$A$2:$A$49,$F1179&amp;"")&gt;0,COUNTIF(缓考名单!$B$2:$B$49,#REF!)&gt;0,IFERROR(VLOOKUP($F1179&amp;"",学年成绩!$A$2:$B$462,2,FALSE)&lt;&gt;"100%",FALSE)),"是","")</f>
        <v/>
      </c>
      <c r="O1179" s="7"/>
      <c r="P1179" s="8"/>
    </row>
    <row r="1180" ht="35" hidden="1" customHeight="1" spans="1:16">
      <c r="A1180" s="7">
        <v>1178</v>
      </c>
      <c r="B1180" s="7">
        <v>2024</v>
      </c>
      <c r="C1180" s="3" t="s">
        <v>16</v>
      </c>
      <c r="D1180" s="3" t="s">
        <v>26</v>
      </c>
      <c r="E1180" s="3" t="s">
        <v>771</v>
      </c>
      <c r="F1180" s="7">
        <v>202434410202</v>
      </c>
      <c r="G1180" s="3" t="s">
        <v>20</v>
      </c>
      <c r="H1180" s="7">
        <v>0</v>
      </c>
      <c r="I1180" s="7">
        <v>0</v>
      </c>
      <c r="J1180" s="7">
        <v>0</v>
      </c>
      <c r="K1180" s="7">
        <v>495</v>
      </c>
      <c r="L1180" s="7">
        <v>0</v>
      </c>
      <c r="M1180" s="7" t="str">
        <f>IF(COUNTIF(体测成绩!$A$2:$A$530,$F1180&amp;"")=0,"",IF(VLOOKUP($F1180&amp;"",体测成绩!$A$2:$B$530,2,FALSE)="免测",80,VLOOKUP($F1180&amp;"",体测成绩!$A$2:$B$530,2,FALSE)))</f>
        <v/>
      </c>
      <c r="N1180" s="7" t="str">
        <f>IF(OR(IFERROR(VALUE(M1180)&lt;80,FALSE),COUNTIF(缓考名单!$A$2:$A$49,$F1180&amp;"")&gt;0,COUNTIF(缓考名单!$B$2:$B$49,#REF!)&gt;0,IFERROR(VLOOKUP($F1180&amp;"",学年成绩!$A$2:$B$462,2,FALSE)&lt;&gt;"100%",FALSE)),"是","")</f>
        <v/>
      </c>
      <c r="O1180" s="7"/>
      <c r="P1180" s="8"/>
    </row>
    <row r="1181" ht="35" hidden="1" customHeight="1" spans="1:16">
      <c r="A1181" s="7">
        <v>1179</v>
      </c>
      <c r="B1181" s="7">
        <v>2024</v>
      </c>
      <c r="C1181" s="3" t="s">
        <v>16</v>
      </c>
      <c r="D1181" s="3" t="s">
        <v>26</v>
      </c>
      <c r="E1181" s="3" t="s">
        <v>771</v>
      </c>
      <c r="F1181" s="7">
        <v>202434410226</v>
      </c>
      <c r="G1181" s="3" t="s">
        <v>19</v>
      </c>
      <c r="H1181" s="7">
        <v>0</v>
      </c>
      <c r="I1181" s="7">
        <v>0</v>
      </c>
      <c r="J1181" s="7">
        <v>0</v>
      </c>
      <c r="K1181" s="7">
        <v>495</v>
      </c>
      <c r="L1181" s="7">
        <v>0</v>
      </c>
      <c r="M1181" s="7" t="str">
        <f>IF(COUNTIF(体测成绩!$A$2:$A$530,$F1181&amp;"")=0,"",IF(VLOOKUP($F1181&amp;"",体测成绩!$A$2:$B$530,2,FALSE)="免测",80,VLOOKUP($F1181&amp;"",体测成绩!$A$2:$B$530,2,FALSE)))</f>
        <v/>
      </c>
      <c r="N1181" s="7" t="str">
        <f>IF(OR(IFERROR(VALUE(M1181)&lt;80,FALSE),COUNTIF(缓考名单!$A$2:$A$49,$F1181&amp;"")&gt;0,COUNTIF(缓考名单!$B$2:$B$49,#REF!)&gt;0,IFERROR(VLOOKUP($F1181&amp;"",学年成绩!$A$2:$B$462,2,FALSE)&lt;&gt;"100%",FALSE)),"是","")</f>
        <v/>
      </c>
      <c r="O1181" s="7"/>
      <c r="P1181" s="8"/>
    </row>
    <row r="1182" ht="35" hidden="1" customHeight="1" spans="1:16">
      <c r="A1182" s="7">
        <v>1180</v>
      </c>
      <c r="B1182" s="7">
        <v>2024</v>
      </c>
      <c r="C1182" s="3" t="s">
        <v>16</v>
      </c>
      <c r="D1182" s="3" t="s">
        <v>26</v>
      </c>
      <c r="E1182" s="3" t="s">
        <v>771</v>
      </c>
      <c r="F1182" s="7">
        <v>202434410205</v>
      </c>
      <c r="G1182" s="3" t="s">
        <v>19</v>
      </c>
      <c r="H1182" s="7">
        <v>0</v>
      </c>
      <c r="I1182" s="7">
        <v>0</v>
      </c>
      <c r="J1182" s="7">
        <v>0</v>
      </c>
      <c r="K1182" s="7">
        <v>495</v>
      </c>
      <c r="L1182" s="7">
        <v>0</v>
      </c>
      <c r="M1182" s="7" t="str">
        <f>IF(COUNTIF(体测成绩!$A$2:$A$530,$F1182&amp;"")=0,"",IF(VLOOKUP($F1182&amp;"",体测成绩!$A$2:$B$530,2,FALSE)="免测",80,VLOOKUP($F1182&amp;"",体测成绩!$A$2:$B$530,2,FALSE)))</f>
        <v/>
      </c>
      <c r="N1182" s="7" t="str">
        <f>IF(OR(IFERROR(VALUE(M1182)&lt;80,FALSE),COUNTIF(缓考名单!$A$2:$A$49,$F1182&amp;"")&gt;0,COUNTIF(缓考名单!$B$2:$B$49,#REF!)&gt;0,IFERROR(VLOOKUP($F1182&amp;"",学年成绩!$A$2:$B$462,2,FALSE)&lt;&gt;"100%",FALSE)),"是","")</f>
        <v/>
      </c>
      <c r="O1182" s="7"/>
      <c r="P1182" s="8"/>
    </row>
    <row r="1183" ht="35" hidden="1" customHeight="1" spans="1:16">
      <c r="A1183" s="7">
        <v>1181</v>
      </c>
      <c r="B1183" s="7">
        <v>2024</v>
      </c>
      <c r="C1183" s="3" t="s">
        <v>16</v>
      </c>
      <c r="D1183" s="3" t="s">
        <v>26</v>
      </c>
      <c r="E1183" s="3" t="s">
        <v>771</v>
      </c>
      <c r="F1183" s="7">
        <v>202434410203</v>
      </c>
      <c r="G1183" s="3" t="s">
        <v>19</v>
      </c>
      <c r="H1183" s="7">
        <v>0</v>
      </c>
      <c r="I1183" s="7">
        <v>0</v>
      </c>
      <c r="J1183" s="7">
        <v>0</v>
      </c>
      <c r="K1183" s="7">
        <v>495</v>
      </c>
      <c r="L1183" s="7">
        <v>0</v>
      </c>
      <c r="M1183" s="7" t="str">
        <f>IF(COUNTIF(体测成绩!$A$2:$A$530,$F1183&amp;"")=0,"",IF(VLOOKUP($F1183&amp;"",体测成绩!$A$2:$B$530,2,FALSE)="免测",80,VLOOKUP($F1183&amp;"",体测成绩!$A$2:$B$530,2,FALSE)))</f>
        <v/>
      </c>
      <c r="N1183" s="7" t="str">
        <f>IF(OR(IFERROR(VALUE(M1183)&lt;80,FALSE),COUNTIF(缓考名单!$A$2:$A$49,$F1183&amp;"")&gt;0,COUNTIF(缓考名单!$B$2:$B$49,#REF!)&gt;0,IFERROR(VLOOKUP($F1183&amp;"",学年成绩!$A$2:$B$462,2,FALSE)&lt;&gt;"100%",FALSE)),"是","")</f>
        <v/>
      </c>
      <c r="O1183" s="7"/>
      <c r="P1183" s="8"/>
    </row>
    <row r="1184" ht="35" hidden="1" customHeight="1" spans="1:16">
      <c r="A1184" s="7">
        <v>1182</v>
      </c>
      <c r="B1184" s="7">
        <v>2024</v>
      </c>
      <c r="C1184" s="3" t="s">
        <v>16</v>
      </c>
      <c r="D1184" s="3" t="s">
        <v>26</v>
      </c>
      <c r="E1184" s="3" t="s">
        <v>771</v>
      </c>
      <c r="F1184" s="7">
        <v>202434410204</v>
      </c>
      <c r="G1184" s="3" t="s">
        <v>19</v>
      </c>
      <c r="H1184" s="7">
        <v>0</v>
      </c>
      <c r="I1184" s="7">
        <v>0</v>
      </c>
      <c r="J1184" s="7">
        <v>0</v>
      </c>
      <c r="K1184" s="7">
        <v>495</v>
      </c>
      <c r="L1184" s="7">
        <v>0</v>
      </c>
      <c r="M1184" s="7" t="str">
        <f>IF(COUNTIF(体测成绩!$A$2:$A$530,$F1184&amp;"")=0,"",IF(VLOOKUP($F1184&amp;"",体测成绩!$A$2:$B$530,2,FALSE)="免测",80,VLOOKUP($F1184&amp;"",体测成绩!$A$2:$B$530,2,FALSE)))</f>
        <v/>
      </c>
      <c r="N1184" s="7" t="str">
        <f>IF(OR(IFERROR(VALUE(M1184)&lt;80,FALSE),COUNTIF(缓考名单!$A$2:$A$49,$F1184&amp;"")&gt;0,COUNTIF(缓考名单!$B$2:$B$49,#REF!)&gt;0,IFERROR(VLOOKUP($F1184&amp;"",学年成绩!$A$2:$B$462,2,FALSE)&lt;&gt;"100%",FALSE)),"是","")</f>
        <v/>
      </c>
      <c r="O1184" s="7"/>
      <c r="P1184" s="8"/>
    </row>
    <row r="1185" ht="35" hidden="1" customHeight="1" spans="1:16">
      <c r="A1185" s="7">
        <v>1183</v>
      </c>
      <c r="B1185" s="7">
        <v>2024</v>
      </c>
      <c r="C1185" s="3" t="s">
        <v>16</v>
      </c>
      <c r="D1185" s="3" t="s">
        <v>26</v>
      </c>
      <c r="E1185" s="3" t="s">
        <v>771</v>
      </c>
      <c r="F1185" s="7">
        <v>202434410227</v>
      </c>
      <c r="G1185" s="3" t="s">
        <v>19</v>
      </c>
      <c r="H1185" s="7">
        <v>0</v>
      </c>
      <c r="I1185" s="7">
        <v>0</v>
      </c>
      <c r="J1185" s="7">
        <v>0</v>
      </c>
      <c r="K1185" s="7">
        <v>495</v>
      </c>
      <c r="L1185" s="7">
        <v>0</v>
      </c>
      <c r="M1185" s="7" t="str">
        <f>IF(COUNTIF(体测成绩!$A$2:$A$530,$F1185&amp;"")=0,"",IF(VLOOKUP($F1185&amp;"",体测成绩!$A$2:$B$530,2,FALSE)="免测",80,VLOOKUP($F1185&amp;"",体测成绩!$A$2:$B$530,2,FALSE)))</f>
        <v/>
      </c>
      <c r="N1185" s="7" t="str">
        <f>IF(OR(IFERROR(VALUE(M1185)&lt;80,FALSE),COUNTIF(缓考名单!$A$2:$A$49,$F1185&amp;"")&gt;0,COUNTIF(缓考名单!$B$2:$B$49,#REF!)&gt;0,IFERROR(VLOOKUP($F1185&amp;"",学年成绩!$A$2:$B$462,2,FALSE)&lt;&gt;"100%",FALSE)),"是","")</f>
        <v/>
      </c>
      <c r="O1185" s="7"/>
      <c r="P1185" s="8"/>
    </row>
    <row r="1186" ht="35" hidden="1" customHeight="1" spans="1:16">
      <c r="A1186" s="7">
        <v>1184</v>
      </c>
      <c r="B1186" s="7">
        <v>2024</v>
      </c>
      <c r="C1186" s="3" t="s">
        <v>16</v>
      </c>
      <c r="D1186" s="3" t="s">
        <v>26</v>
      </c>
      <c r="E1186" s="3" t="s">
        <v>771</v>
      </c>
      <c r="F1186" s="7">
        <v>202434410213</v>
      </c>
      <c r="G1186" s="3" t="s">
        <v>19</v>
      </c>
      <c r="H1186" s="7">
        <v>0</v>
      </c>
      <c r="I1186" s="7">
        <v>0</v>
      </c>
      <c r="J1186" s="7">
        <v>0</v>
      </c>
      <c r="K1186" s="7">
        <v>495</v>
      </c>
      <c r="L1186" s="7">
        <v>0</v>
      </c>
      <c r="M1186" s="7" t="str">
        <f>IF(COUNTIF(体测成绩!$A$2:$A$530,$F1186&amp;"")=0,"",IF(VLOOKUP($F1186&amp;"",体测成绩!$A$2:$B$530,2,FALSE)="免测",80,VLOOKUP($F1186&amp;"",体测成绩!$A$2:$B$530,2,FALSE)))</f>
        <v/>
      </c>
      <c r="N1186" s="7" t="str">
        <f>IF(OR(IFERROR(VALUE(M1186)&lt;80,FALSE),COUNTIF(缓考名单!$A$2:$A$49,$F1186&amp;"")&gt;0,COUNTIF(缓考名单!$B$2:$B$49,#REF!)&gt;0,IFERROR(VLOOKUP($F1186&amp;"",学年成绩!$A$2:$B$462,2,FALSE)&lt;&gt;"100%",FALSE)),"是","")</f>
        <v/>
      </c>
      <c r="O1186" s="7"/>
      <c r="P1186" s="8"/>
    </row>
    <row r="1187" ht="35" hidden="1" customHeight="1" spans="1:16">
      <c r="A1187" s="7">
        <v>1185</v>
      </c>
      <c r="B1187" s="7">
        <v>2024</v>
      </c>
      <c r="C1187" s="3" t="s">
        <v>16</v>
      </c>
      <c r="D1187" s="3" t="s">
        <v>26</v>
      </c>
      <c r="E1187" s="3" t="s">
        <v>771</v>
      </c>
      <c r="F1187" s="7">
        <v>202434410216</v>
      </c>
      <c r="G1187" s="3" t="s">
        <v>20</v>
      </c>
      <c r="H1187" s="7">
        <v>0</v>
      </c>
      <c r="I1187" s="7">
        <v>0</v>
      </c>
      <c r="J1187" s="7">
        <v>0</v>
      </c>
      <c r="K1187" s="7">
        <v>495</v>
      </c>
      <c r="L1187" s="7">
        <v>0</v>
      </c>
      <c r="M1187" s="7" t="str">
        <f>IF(COUNTIF(体测成绩!$A$2:$A$530,$F1187&amp;"")=0,"",IF(VLOOKUP($F1187&amp;"",体测成绩!$A$2:$B$530,2,FALSE)="免测",80,VLOOKUP($F1187&amp;"",体测成绩!$A$2:$B$530,2,FALSE)))</f>
        <v/>
      </c>
      <c r="N1187" s="7" t="str">
        <f>IF(OR(IFERROR(VALUE(M1187)&lt;80,FALSE),COUNTIF(缓考名单!$A$2:$A$49,$F1187&amp;"")&gt;0,COUNTIF(缓考名单!$B$2:$B$49,#REF!)&gt;0,IFERROR(VLOOKUP($F1187&amp;"",学年成绩!$A$2:$B$462,2,FALSE)&lt;&gt;"100%",FALSE)),"是","")</f>
        <v/>
      </c>
      <c r="O1187" s="7"/>
      <c r="P1187" s="8"/>
    </row>
    <row r="1188" ht="35" hidden="1" customHeight="1" spans="1:16">
      <c r="A1188" s="7">
        <v>1186</v>
      </c>
      <c r="B1188" s="7">
        <v>2024</v>
      </c>
      <c r="C1188" s="3" t="s">
        <v>16</v>
      </c>
      <c r="D1188" s="3" t="s">
        <v>26</v>
      </c>
      <c r="E1188" s="3" t="s">
        <v>771</v>
      </c>
      <c r="F1188" s="7">
        <v>202434410215</v>
      </c>
      <c r="G1188" s="3" t="s">
        <v>19</v>
      </c>
      <c r="H1188" s="7">
        <v>0</v>
      </c>
      <c r="I1188" s="7">
        <v>0</v>
      </c>
      <c r="J1188" s="7">
        <v>0</v>
      </c>
      <c r="K1188" s="7">
        <v>495</v>
      </c>
      <c r="L1188" s="7">
        <v>0</v>
      </c>
      <c r="M1188" s="7" t="str">
        <f>IF(COUNTIF(体测成绩!$A$2:$A$530,$F1188&amp;"")=0,"",IF(VLOOKUP($F1188&amp;"",体测成绩!$A$2:$B$530,2,FALSE)="免测",80,VLOOKUP($F1188&amp;"",体测成绩!$A$2:$B$530,2,FALSE)))</f>
        <v/>
      </c>
      <c r="N1188" s="7" t="str">
        <f>IF(OR(IFERROR(VALUE(M1188)&lt;80,FALSE),COUNTIF(缓考名单!$A$2:$A$49,$F1188&amp;"")&gt;0,COUNTIF(缓考名单!$B$2:$B$49,#REF!)&gt;0,IFERROR(VLOOKUP($F1188&amp;"",学年成绩!$A$2:$B$462,2,FALSE)&lt;&gt;"100%",FALSE)),"是","")</f>
        <v/>
      </c>
      <c r="O1188" s="7"/>
      <c r="P1188" s="8"/>
    </row>
    <row r="1189" ht="35" hidden="1" customHeight="1" spans="1:16">
      <c r="A1189" s="7">
        <v>1187</v>
      </c>
      <c r="B1189" s="7">
        <v>2024</v>
      </c>
      <c r="C1189" s="3" t="s">
        <v>16</v>
      </c>
      <c r="D1189" s="3" t="s">
        <v>26</v>
      </c>
      <c r="E1189" s="3" t="s">
        <v>771</v>
      </c>
      <c r="F1189" s="7">
        <v>202434410217</v>
      </c>
      <c r="G1189" s="3" t="s">
        <v>19</v>
      </c>
      <c r="H1189" s="7">
        <v>0</v>
      </c>
      <c r="I1189" s="7">
        <v>0</v>
      </c>
      <c r="J1189" s="7">
        <v>0</v>
      </c>
      <c r="K1189" s="7">
        <v>495</v>
      </c>
      <c r="L1189" s="7">
        <v>0</v>
      </c>
      <c r="M1189" s="7" t="str">
        <f>IF(COUNTIF(体测成绩!$A$2:$A$530,$F1189&amp;"")=0,"",IF(VLOOKUP($F1189&amp;"",体测成绩!$A$2:$B$530,2,FALSE)="免测",80,VLOOKUP($F1189&amp;"",体测成绩!$A$2:$B$530,2,FALSE)))</f>
        <v/>
      </c>
      <c r="N1189" s="7" t="str">
        <f>IF(OR(IFERROR(VALUE(M1189)&lt;80,FALSE),COUNTIF(缓考名单!$A$2:$A$49,$F1189&amp;"")&gt;0,COUNTIF(缓考名单!$B$2:$B$49,#REF!)&gt;0,IFERROR(VLOOKUP($F1189&amp;"",学年成绩!$A$2:$B$462,2,FALSE)&lt;&gt;"100%",FALSE)),"是","")</f>
        <v/>
      </c>
      <c r="O1189" s="7"/>
      <c r="P1189" s="8"/>
    </row>
    <row r="1190" ht="35" hidden="1" customHeight="1" spans="1:16">
      <c r="A1190" s="7">
        <v>1188</v>
      </c>
      <c r="B1190" s="7">
        <v>2024</v>
      </c>
      <c r="C1190" s="3" t="s">
        <v>16</v>
      </c>
      <c r="D1190" s="3" t="s">
        <v>26</v>
      </c>
      <c r="E1190" s="3" t="s">
        <v>771</v>
      </c>
      <c r="F1190" s="7">
        <v>202434410218</v>
      </c>
      <c r="G1190" s="3" t="s">
        <v>20</v>
      </c>
      <c r="H1190" s="7">
        <v>0</v>
      </c>
      <c r="I1190" s="7">
        <v>0</v>
      </c>
      <c r="J1190" s="7">
        <v>0</v>
      </c>
      <c r="K1190" s="7">
        <v>495</v>
      </c>
      <c r="L1190" s="7">
        <v>0</v>
      </c>
      <c r="M1190" s="7" t="str">
        <f>IF(COUNTIF(体测成绩!$A$2:$A$530,$F1190&amp;"")=0,"",IF(VLOOKUP($F1190&amp;"",体测成绩!$A$2:$B$530,2,FALSE)="免测",80,VLOOKUP($F1190&amp;"",体测成绩!$A$2:$B$530,2,FALSE)))</f>
        <v/>
      </c>
      <c r="N1190" s="7" t="str">
        <f>IF(OR(IFERROR(VALUE(M1190)&lt;80,FALSE),COUNTIF(缓考名单!$A$2:$A$49,$F1190&amp;"")&gt;0,COUNTIF(缓考名单!$B$2:$B$49,#REF!)&gt;0,IFERROR(VLOOKUP($F1190&amp;"",学年成绩!$A$2:$B$462,2,FALSE)&lt;&gt;"100%",FALSE)),"是","")</f>
        <v/>
      </c>
      <c r="O1190" s="7"/>
      <c r="P1190" s="8"/>
    </row>
    <row r="1191" ht="35" hidden="1" customHeight="1" spans="1:16">
      <c r="A1191" s="7">
        <v>1189</v>
      </c>
      <c r="B1191" s="7">
        <v>2024</v>
      </c>
      <c r="C1191" s="3" t="s">
        <v>16</v>
      </c>
      <c r="D1191" s="3" t="s">
        <v>26</v>
      </c>
      <c r="E1191" s="3" t="s">
        <v>771</v>
      </c>
      <c r="F1191" s="7">
        <v>202434410214</v>
      </c>
      <c r="G1191" s="3" t="s">
        <v>19</v>
      </c>
      <c r="H1191" s="7">
        <v>0</v>
      </c>
      <c r="I1191" s="7">
        <v>0</v>
      </c>
      <c r="J1191" s="7">
        <v>0</v>
      </c>
      <c r="K1191" s="7">
        <v>495</v>
      </c>
      <c r="L1191" s="7">
        <v>0</v>
      </c>
      <c r="M1191" s="7" t="str">
        <f>IF(COUNTIF(体测成绩!$A$2:$A$530,$F1191&amp;"")=0,"",IF(VLOOKUP($F1191&amp;"",体测成绩!$A$2:$B$530,2,FALSE)="免测",80,VLOOKUP($F1191&amp;"",体测成绩!$A$2:$B$530,2,FALSE)))</f>
        <v/>
      </c>
      <c r="N1191" s="7" t="str">
        <f>IF(OR(IFERROR(VALUE(M1191)&lt;80,FALSE),COUNTIF(缓考名单!$A$2:$A$49,$F1191&amp;"")&gt;0,COUNTIF(缓考名单!$B$2:$B$49,#REF!)&gt;0,IFERROR(VLOOKUP($F1191&amp;"",学年成绩!$A$2:$B$462,2,FALSE)&lt;&gt;"100%",FALSE)),"是","")</f>
        <v/>
      </c>
      <c r="O1191" s="7"/>
      <c r="P1191" s="8"/>
    </row>
    <row r="1192" ht="35" hidden="1" customHeight="1" spans="1:16">
      <c r="A1192" s="7">
        <v>1190</v>
      </c>
      <c r="B1192" s="7">
        <v>2024</v>
      </c>
      <c r="C1192" s="3" t="s">
        <v>16</v>
      </c>
      <c r="D1192" s="3" t="s">
        <v>26</v>
      </c>
      <c r="E1192" s="3" t="s">
        <v>771</v>
      </c>
      <c r="F1192" s="7">
        <v>202434410219</v>
      </c>
      <c r="G1192" s="3" t="s">
        <v>19</v>
      </c>
      <c r="H1192" s="7">
        <v>0</v>
      </c>
      <c r="I1192" s="7">
        <v>0</v>
      </c>
      <c r="J1192" s="7">
        <v>0</v>
      </c>
      <c r="K1192" s="7">
        <v>495</v>
      </c>
      <c r="L1192" s="7">
        <v>0</v>
      </c>
      <c r="M1192" s="7" t="str">
        <f>IF(COUNTIF(体测成绩!$A$2:$A$530,$F1192&amp;"")=0,"",IF(VLOOKUP($F1192&amp;"",体测成绩!$A$2:$B$530,2,FALSE)="免测",80,VLOOKUP($F1192&amp;"",体测成绩!$A$2:$B$530,2,FALSE)))</f>
        <v/>
      </c>
      <c r="N1192" s="7" t="str">
        <f>IF(OR(IFERROR(VALUE(M1192)&lt;80,FALSE),COUNTIF(缓考名单!$A$2:$A$49,$F1192&amp;"")&gt;0,COUNTIF(缓考名单!$B$2:$B$49,#REF!)&gt;0,IFERROR(VLOOKUP($F1192&amp;"",学年成绩!$A$2:$B$462,2,FALSE)&lt;&gt;"100%",FALSE)),"是","")</f>
        <v/>
      </c>
      <c r="O1192" s="7"/>
      <c r="P1192" s="8"/>
    </row>
    <row r="1193" ht="35" hidden="1" customHeight="1" spans="1:16">
      <c r="A1193" s="7">
        <v>1191</v>
      </c>
      <c r="B1193" s="7">
        <v>2024</v>
      </c>
      <c r="C1193" s="3" t="s">
        <v>16</v>
      </c>
      <c r="D1193" s="3" t="s">
        <v>26</v>
      </c>
      <c r="E1193" s="3" t="s">
        <v>772</v>
      </c>
      <c r="F1193" s="7">
        <v>202434410307</v>
      </c>
      <c r="G1193" s="3" t="s">
        <v>19</v>
      </c>
      <c r="H1193" s="7">
        <v>0</v>
      </c>
      <c r="I1193" s="7">
        <v>0</v>
      </c>
      <c r="J1193" s="7">
        <v>22.2</v>
      </c>
      <c r="K1193" s="7">
        <v>230</v>
      </c>
      <c r="L1193" s="7">
        <v>0</v>
      </c>
      <c r="M1193" s="7" t="str">
        <f>IF(COUNTIF(体测成绩!$A$2:$A$530,$F1193&amp;"")=0,"",IF(VLOOKUP($F1193&amp;"",体测成绩!$A$2:$B$530,2,FALSE)="免测",80,VLOOKUP($F1193&amp;"",体测成绩!$A$2:$B$530,2,FALSE)))</f>
        <v/>
      </c>
      <c r="N1193" s="7" t="str">
        <f>IF(OR(IFERROR(VALUE(M1193)&lt;80,FALSE),COUNTIF(缓考名单!$A$2:$A$49,$F1193&amp;"")&gt;0,COUNTIF(缓考名单!$B$2:$B$49,#REF!)&gt;0,IFERROR(VLOOKUP($F1193&amp;"",学年成绩!$A$2:$B$462,2,FALSE)&lt;&gt;"100%",FALSE)),"是","")</f>
        <v/>
      </c>
      <c r="O1193" s="7"/>
      <c r="P1193" s="8"/>
    </row>
    <row r="1194" ht="35" hidden="1" customHeight="1" spans="1:16">
      <c r="A1194" s="7">
        <v>1192</v>
      </c>
      <c r="B1194" s="7">
        <v>2024</v>
      </c>
      <c r="C1194" s="3" t="s">
        <v>16</v>
      </c>
      <c r="D1194" s="3" t="s">
        <v>26</v>
      </c>
      <c r="E1194" s="3" t="s">
        <v>772</v>
      </c>
      <c r="F1194" s="7">
        <v>202434410318</v>
      </c>
      <c r="G1194" s="3" t="s">
        <v>19</v>
      </c>
      <c r="H1194" s="7">
        <v>0</v>
      </c>
      <c r="I1194" s="7">
        <v>0</v>
      </c>
      <c r="J1194" s="7">
        <v>21</v>
      </c>
      <c r="K1194" s="7">
        <v>263</v>
      </c>
      <c r="L1194" s="7">
        <v>0</v>
      </c>
      <c r="M1194" s="7" t="str">
        <f>IF(COUNTIF(体测成绩!$A$2:$A$530,$F1194&amp;"")=0,"",IF(VLOOKUP($F1194&amp;"",体测成绩!$A$2:$B$530,2,FALSE)="免测",80,VLOOKUP($F1194&amp;"",体测成绩!$A$2:$B$530,2,FALSE)))</f>
        <v/>
      </c>
      <c r="N1194" s="7" t="str">
        <f>IF(OR(IFERROR(VALUE(M1194)&lt;80,FALSE),COUNTIF(缓考名单!$A$2:$A$49,$F1194&amp;"")&gt;0,COUNTIF(缓考名单!$B$2:$B$49,#REF!)&gt;0,IFERROR(VLOOKUP($F1194&amp;"",学年成绩!$A$2:$B$462,2,FALSE)&lt;&gt;"100%",FALSE)),"是","")</f>
        <v/>
      </c>
      <c r="O1194" s="7"/>
      <c r="P1194" s="8"/>
    </row>
    <row r="1195" ht="35" hidden="1" customHeight="1" spans="1:16">
      <c r="A1195" s="7">
        <v>1193</v>
      </c>
      <c r="B1195" s="7">
        <v>2024</v>
      </c>
      <c r="C1195" s="3" t="s">
        <v>16</v>
      </c>
      <c r="D1195" s="3" t="s">
        <v>26</v>
      </c>
      <c r="E1195" s="3" t="s">
        <v>772</v>
      </c>
      <c r="F1195" s="7">
        <v>202434410328</v>
      </c>
      <c r="G1195" s="3" t="s">
        <v>20</v>
      </c>
      <c r="H1195" s="7">
        <v>0</v>
      </c>
      <c r="I1195" s="7">
        <v>0</v>
      </c>
      <c r="J1195" s="7">
        <v>21</v>
      </c>
      <c r="K1195" s="7">
        <v>263</v>
      </c>
      <c r="L1195" s="7">
        <v>0</v>
      </c>
      <c r="M1195" s="7" t="str">
        <f>IF(COUNTIF(体测成绩!$A$2:$A$530,$F1195&amp;"")=0,"",IF(VLOOKUP($F1195&amp;"",体测成绩!$A$2:$B$530,2,FALSE)="免测",80,VLOOKUP($F1195&amp;"",体测成绩!$A$2:$B$530,2,FALSE)))</f>
        <v/>
      </c>
      <c r="N1195" s="7" t="str">
        <f>IF(OR(IFERROR(VALUE(M1195)&lt;80,FALSE),COUNTIF(缓考名单!$A$2:$A$49,$F1195&amp;"")&gt;0,COUNTIF(缓考名单!$B$2:$B$49,#REF!)&gt;0,IFERROR(VLOOKUP($F1195&amp;"",学年成绩!$A$2:$B$462,2,FALSE)&lt;&gt;"100%",FALSE)),"是","")</f>
        <v/>
      </c>
      <c r="O1195" s="7"/>
      <c r="P1195" s="8"/>
    </row>
    <row r="1196" ht="35" hidden="1" customHeight="1" spans="1:16">
      <c r="A1196" s="7">
        <v>1194</v>
      </c>
      <c r="B1196" s="7">
        <v>2024</v>
      </c>
      <c r="C1196" s="3" t="s">
        <v>16</v>
      </c>
      <c r="D1196" s="3" t="s">
        <v>26</v>
      </c>
      <c r="E1196" s="3" t="s">
        <v>772</v>
      </c>
      <c r="F1196" s="7">
        <v>202434410329</v>
      </c>
      <c r="G1196" s="3" t="s">
        <v>19</v>
      </c>
      <c r="H1196" s="7">
        <v>0</v>
      </c>
      <c r="I1196" s="7">
        <v>0</v>
      </c>
      <c r="J1196" s="7">
        <v>21.96</v>
      </c>
      <c r="K1196" s="7">
        <v>242</v>
      </c>
      <c r="L1196" s="7">
        <v>0</v>
      </c>
      <c r="M1196" s="7" t="str">
        <f>IF(COUNTIF(体测成绩!$A$2:$A$530,$F1196&amp;"")=0,"",IF(VLOOKUP($F1196&amp;"",体测成绩!$A$2:$B$530,2,FALSE)="免测",80,VLOOKUP($F1196&amp;"",体测成绩!$A$2:$B$530,2,FALSE)))</f>
        <v/>
      </c>
      <c r="N1196" s="7" t="str">
        <f>IF(OR(IFERROR(VALUE(M1196)&lt;80,FALSE),COUNTIF(缓考名单!$A$2:$A$49,$F1196&amp;"")&gt;0,COUNTIF(缓考名单!$B$2:$B$49,#REF!)&gt;0,IFERROR(VLOOKUP($F1196&amp;"",学年成绩!$A$2:$B$462,2,FALSE)&lt;&gt;"100%",FALSE)),"是","")</f>
        <v/>
      </c>
      <c r="O1196" s="7"/>
      <c r="P1196" s="8"/>
    </row>
    <row r="1197" ht="35" hidden="1" customHeight="1" spans="1:16">
      <c r="A1197" s="7">
        <v>1195</v>
      </c>
      <c r="B1197" s="7">
        <v>2024</v>
      </c>
      <c r="C1197" s="3" t="s">
        <v>16</v>
      </c>
      <c r="D1197" s="3" t="s">
        <v>26</v>
      </c>
      <c r="E1197" s="3" t="s">
        <v>772</v>
      </c>
      <c r="F1197" s="7">
        <v>202434410330</v>
      </c>
      <c r="G1197" s="3" t="s">
        <v>20</v>
      </c>
      <c r="H1197" s="7">
        <v>0</v>
      </c>
      <c r="I1197" s="7">
        <v>0</v>
      </c>
      <c r="J1197" s="7">
        <v>26.5</v>
      </c>
      <c r="K1197" s="7">
        <v>140</v>
      </c>
      <c r="L1197" s="7">
        <v>0</v>
      </c>
      <c r="M1197" s="7" t="str">
        <f>IF(COUNTIF(体测成绩!$A$2:$A$530,$F1197&amp;"")=0,"",IF(VLOOKUP($F1197&amp;"",体测成绩!$A$2:$B$530,2,FALSE)="免测",80,VLOOKUP($F1197&amp;"",体测成绩!$A$2:$B$530,2,FALSE)))</f>
        <v/>
      </c>
      <c r="N1197" s="7" t="str">
        <f>IF(OR(IFERROR(VALUE(M1197)&lt;80,FALSE),COUNTIF(缓考名单!$A$2:$A$49,$F1197&amp;"")&gt;0,COUNTIF(缓考名单!$B$2:$B$49,#REF!)&gt;0,IFERROR(VLOOKUP($F1197&amp;"",学年成绩!$A$2:$B$462,2,FALSE)&lt;&gt;"100%",FALSE)),"是","")</f>
        <v/>
      </c>
      <c r="O1197" s="7"/>
      <c r="P1197" s="8"/>
    </row>
    <row r="1198" ht="35" hidden="1" customHeight="1" spans="1:16">
      <c r="A1198" s="7">
        <v>1196</v>
      </c>
      <c r="B1198" s="7">
        <v>2024</v>
      </c>
      <c r="C1198" s="3" t="s">
        <v>16</v>
      </c>
      <c r="D1198" s="3" t="s">
        <v>26</v>
      </c>
      <c r="E1198" s="3" t="s">
        <v>772</v>
      </c>
      <c r="F1198" s="7">
        <v>202329110319</v>
      </c>
      <c r="G1198" s="3" t="s">
        <v>19</v>
      </c>
      <c r="H1198" s="7">
        <v>0</v>
      </c>
      <c r="I1198" s="7">
        <v>0</v>
      </c>
      <c r="J1198" s="7">
        <v>29.5</v>
      </c>
      <c r="K1198" s="7">
        <v>100</v>
      </c>
      <c r="L1198" s="7">
        <v>0</v>
      </c>
      <c r="M1198" s="7" t="str">
        <f>IF(COUNTIF(体测成绩!$A$2:$A$530,$F1198&amp;"")=0,"",IF(VLOOKUP($F1198&amp;"",体测成绩!$A$2:$B$530,2,FALSE)="免测",80,VLOOKUP($F1198&amp;"",体测成绩!$A$2:$B$530,2,FALSE)))</f>
        <v/>
      </c>
      <c r="N1198" s="7" t="str">
        <f>IF(OR(IFERROR(VALUE(M1198)&lt;80,FALSE),COUNTIF(缓考名单!$A$2:$A$49,$F1198&amp;"")&gt;0,COUNTIF(缓考名单!$B$2:$B$49,#REF!)&gt;0,IFERROR(VLOOKUP($F1198&amp;"",学年成绩!$A$2:$B$462,2,FALSE)&lt;&gt;"100%",FALSE)),"是","")</f>
        <v/>
      </c>
      <c r="O1198" s="7"/>
      <c r="P1198" s="8"/>
    </row>
    <row r="1199" ht="35" hidden="1" customHeight="1" spans="1:16">
      <c r="A1199" s="7">
        <v>1197</v>
      </c>
      <c r="B1199" s="7">
        <v>2024</v>
      </c>
      <c r="C1199" s="3" t="s">
        <v>16</v>
      </c>
      <c r="D1199" s="3" t="s">
        <v>26</v>
      </c>
      <c r="E1199" s="3" t="s">
        <v>772</v>
      </c>
      <c r="F1199" s="7">
        <v>202434410320</v>
      </c>
      <c r="G1199" s="3" t="s">
        <v>19</v>
      </c>
      <c r="H1199" s="7">
        <v>0</v>
      </c>
      <c r="I1199" s="7">
        <v>0</v>
      </c>
      <c r="J1199" s="7">
        <v>24.88</v>
      </c>
      <c r="K1199" s="7">
        <v>168</v>
      </c>
      <c r="L1199" s="7">
        <v>0</v>
      </c>
      <c r="M1199" s="7" t="str">
        <f>IF(COUNTIF(体测成绩!$A$2:$A$530,$F1199&amp;"")=0,"",IF(VLOOKUP($F1199&amp;"",体测成绩!$A$2:$B$530,2,FALSE)="免测",80,VLOOKUP($F1199&amp;"",体测成绩!$A$2:$B$530,2,FALSE)))</f>
        <v/>
      </c>
      <c r="N1199" s="7" t="str">
        <f>IF(OR(IFERROR(VALUE(M1199)&lt;80,FALSE),COUNTIF(缓考名单!$A$2:$A$49,$F1199&amp;"")&gt;0,COUNTIF(缓考名单!$B$2:$B$49,#REF!)&gt;0,IFERROR(VLOOKUP($F1199&amp;"",学年成绩!$A$2:$B$462,2,FALSE)&lt;&gt;"100%",FALSE)),"是","")</f>
        <v/>
      </c>
      <c r="O1199" s="7"/>
      <c r="P1199" s="8"/>
    </row>
    <row r="1200" ht="35" hidden="1" customHeight="1" spans="1:16">
      <c r="A1200" s="7">
        <v>1198</v>
      </c>
      <c r="B1200" s="7">
        <v>2024</v>
      </c>
      <c r="C1200" s="3" t="s">
        <v>16</v>
      </c>
      <c r="D1200" s="3" t="s">
        <v>26</v>
      </c>
      <c r="E1200" s="3" t="s">
        <v>772</v>
      </c>
      <c r="F1200" s="7">
        <v>202434410321</v>
      </c>
      <c r="G1200" s="3" t="s">
        <v>20</v>
      </c>
      <c r="H1200" s="7">
        <v>0</v>
      </c>
      <c r="I1200" s="7">
        <v>0</v>
      </c>
      <c r="J1200" s="7">
        <v>22</v>
      </c>
      <c r="K1200" s="7">
        <v>238</v>
      </c>
      <c r="L1200" s="7">
        <v>0</v>
      </c>
      <c r="M1200" s="7" t="str">
        <f>IF(COUNTIF(体测成绩!$A$2:$A$530,$F1200&amp;"")=0,"",IF(VLOOKUP($F1200&amp;"",体测成绩!$A$2:$B$530,2,FALSE)="免测",80,VLOOKUP($F1200&amp;"",体测成绩!$A$2:$B$530,2,FALSE)))</f>
        <v/>
      </c>
      <c r="N1200" s="7" t="str">
        <f>IF(OR(IFERROR(VALUE(M1200)&lt;80,FALSE),COUNTIF(缓考名单!$A$2:$A$49,$F1200&amp;"")&gt;0,COUNTIF(缓考名单!$B$2:$B$49,#REF!)&gt;0,IFERROR(VLOOKUP($F1200&amp;"",学年成绩!$A$2:$B$462,2,FALSE)&lt;&gt;"100%",FALSE)),"是","")</f>
        <v/>
      </c>
      <c r="O1200" s="7"/>
      <c r="P1200" s="8"/>
    </row>
    <row r="1201" ht="35" hidden="1" customHeight="1" spans="1:16">
      <c r="A1201" s="7">
        <v>1199</v>
      </c>
      <c r="B1201" s="7">
        <v>2024</v>
      </c>
      <c r="C1201" s="3" t="s">
        <v>16</v>
      </c>
      <c r="D1201" s="3" t="s">
        <v>26</v>
      </c>
      <c r="E1201" s="3" t="s">
        <v>772</v>
      </c>
      <c r="F1201" s="7">
        <v>202434410332</v>
      </c>
      <c r="G1201" s="3" t="s">
        <v>20</v>
      </c>
      <c r="H1201" s="7">
        <v>0</v>
      </c>
      <c r="I1201" s="7">
        <v>0</v>
      </c>
      <c r="J1201" s="7">
        <v>27.05</v>
      </c>
      <c r="K1201" s="7">
        <v>128</v>
      </c>
      <c r="L1201" s="7">
        <v>0</v>
      </c>
      <c r="M1201" s="7" t="str">
        <f>IF(COUNTIF(体测成绩!$A$2:$A$530,$F1201&amp;"")=0,"",IF(VLOOKUP($F1201&amp;"",体测成绩!$A$2:$B$530,2,FALSE)="免测",80,VLOOKUP($F1201&amp;"",体测成绩!$A$2:$B$530,2,FALSE)))</f>
        <v/>
      </c>
      <c r="N1201" s="7" t="str">
        <f>IF(OR(IFERROR(VALUE(M1201)&lt;80,FALSE),COUNTIF(缓考名单!$A$2:$A$49,$F1201&amp;"")&gt;0,COUNTIF(缓考名单!$B$2:$B$49,#REF!)&gt;0,IFERROR(VLOOKUP($F1201&amp;"",学年成绩!$A$2:$B$462,2,FALSE)&lt;&gt;"100%",FALSE)),"是","")</f>
        <v/>
      </c>
      <c r="O1201" s="7"/>
      <c r="P1201" s="8"/>
    </row>
    <row r="1202" ht="35" hidden="1" customHeight="1" spans="1:16">
      <c r="A1202" s="7">
        <v>1200</v>
      </c>
      <c r="B1202" s="7">
        <v>2024</v>
      </c>
      <c r="C1202" s="3" t="s">
        <v>16</v>
      </c>
      <c r="D1202" s="3" t="s">
        <v>26</v>
      </c>
      <c r="E1202" s="3" t="s">
        <v>772</v>
      </c>
      <c r="F1202" s="7">
        <v>202434410313</v>
      </c>
      <c r="G1202" s="3" t="s">
        <v>19</v>
      </c>
      <c r="H1202" s="7">
        <v>0</v>
      </c>
      <c r="I1202" s="7">
        <v>0</v>
      </c>
      <c r="J1202" s="7">
        <v>23.92</v>
      </c>
      <c r="K1202" s="7">
        <v>184</v>
      </c>
      <c r="L1202" s="7">
        <v>0</v>
      </c>
      <c r="M1202" s="7" t="str">
        <f>IF(COUNTIF(体测成绩!$A$2:$A$530,$F1202&amp;"")=0,"",IF(VLOOKUP($F1202&amp;"",体测成绩!$A$2:$B$530,2,FALSE)="免测",80,VLOOKUP($F1202&amp;"",体测成绩!$A$2:$B$530,2,FALSE)))</f>
        <v/>
      </c>
      <c r="N1202" s="7" t="str">
        <f>IF(OR(IFERROR(VALUE(M1202)&lt;80,FALSE),COUNTIF(缓考名单!$A$2:$A$49,$F1202&amp;"")&gt;0,COUNTIF(缓考名单!$B$2:$B$49,#REF!)&gt;0,IFERROR(VLOOKUP($F1202&amp;"",学年成绩!$A$2:$B$462,2,FALSE)&lt;&gt;"100%",FALSE)),"是","")</f>
        <v/>
      </c>
      <c r="O1202" s="7"/>
      <c r="P1202" s="8"/>
    </row>
    <row r="1203" ht="35" hidden="1" customHeight="1" spans="1:16">
      <c r="A1203" s="7">
        <v>1201</v>
      </c>
      <c r="B1203" s="7">
        <v>2024</v>
      </c>
      <c r="C1203" s="3" t="s">
        <v>16</v>
      </c>
      <c r="D1203" s="3" t="s">
        <v>26</v>
      </c>
      <c r="E1203" s="3" t="s">
        <v>772</v>
      </c>
      <c r="F1203" s="7">
        <v>202434410314</v>
      </c>
      <c r="G1203" s="3" t="s">
        <v>20</v>
      </c>
      <c r="H1203" s="7">
        <v>0</v>
      </c>
      <c r="I1203" s="7">
        <v>0</v>
      </c>
      <c r="J1203" s="7">
        <v>24.65</v>
      </c>
      <c r="K1203" s="7">
        <v>175</v>
      </c>
      <c r="L1203" s="7">
        <v>0</v>
      </c>
      <c r="M1203" s="7" t="str">
        <f>IF(COUNTIF(体测成绩!$A$2:$A$530,$F1203&amp;"")=0,"",IF(VLOOKUP($F1203&amp;"",体测成绩!$A$2:$B$530,2,FALSE)="免测",80,VLOOKUP($F1203&amp;"",体测成绩!$A$2:$B$530,2,FALSE)))</f>
        <v/>
      </c>
      <c r="N1203" s="7" t="str">
        <f>IF(OR(IFERROR(VALUE(M1203)&lt;80,FALSE),COUNTIF(缓考名单!$A$2:$A$49,$F1203&amp;"")&gt;0,COUNTIF(缓考名单!$B$2:$B$49,#REF!)&gt;0,IFERROR(VLOOKUP($F1203&amp;"",学年成绩!$A$2:$B$462,2,FALSE)&lt;&gt;"100%",FALSE)),"是","")</f>
        <v/>
      </c>
      <c r="O1203" s="7"/>
      <c r="P1203" s="8"/>
    </row>
    <row r="1204" ht="35" hidden="1" customHeight="1" spans="1:16">
      <c r="A1204" s="7">
        <v>1202</v>
      </c>
      <c r="B1204" s="7">
        <v>2024</v>
      </c>
      <c r="C1204" s="3" t="s">
        <v>16</v>
      </c>
      <c r="D1204" s="3" t="s">
        <v>26</v>
      </c>
      <c r="E1204" s="3" t="s">
        <v>772</v>
      </c>
      <c r="F1204" s="7">
        <v>202434410316</v>
      </c>
      <c r="G1204" s="3" t="s">
        <v>19</v>
      </c>
      <c r="H1204" s="7">
        <v>0</v>
      </c>
      <c r="I1204" s="7">
        <v>0</v>
      </c>
      <c r="J1204" s="7">
        <v>21</v>
      </c>
      <c r="K1204" s="7">
        <v>263</v>
      </c>
      <c r="L1204" s="7">
        <v>0</v>
      </c>
      <c r="M1204" s="7" t="str">
        <f>IF(COUNTIF(体测成绩!$A$2:$A$530,$F1204&amp;"")=0,"",IF(VLOOKUP($F1204&amp;"",体测成绩!$A$2:$B$530,2,FALSE)="免测",80,VLOOKUP($F1204&amp;"",体测成绩!$A$2:$B$530,2,FALSE)))</f>
        <v/>
      </c>
      <c r="N1204" s="7" t="str">
        <f>IF(OR(IFERROR(VALUE(M1204)&lt;80,FALSE),COUNTIF(缓考名单!$A$2:$A$49,$F1204&amp;"")&gt;0,COUNTIF(缓考名单!$B$2:$B$49,#REF!)&gt;0,IFERROR(VLOOKUP($F1204&amp;"",学年成绩!$A$2:$B$462,2,FALSE)&lt;&gt;"100%",FALSE)),"是","")</f>
        <v/>
      </c>
      <c r="O1204" s="7"/>
      <c r="P1204" s="8"/>
    </row>
    <row r="1205" ht="35" hidden="1" customHeight="1" spans="1:16">
      <c r="A1205" s="7">
        <v>1203</v>
      </c>
      <c r="B1205" s="7">
        <v>2024</v>
      </c>
      <c r="C1205" s="3" t="s">
        <v>16</v>
      </c>
      <c r="D1205" s="3" t="s">
        <v>26</v>
      </c>
      <c r="E1205" s="3" t="s">
        <v>772</v>
      </c>
      <c r="F1205" s="7">
        <v>202434410315</v>
      </c>
      <c r="G1205" s="3" t="s">
        <v>20</v>
      </c>
      <c r="H1205" s="7">
        <v>0</v>
      </c>
      <c r="I1205" s="7">
        <v>0</v>
      </c>
      <c r="J1205" s="7">
        <v>36.8</v>
      </c>
      <c r="K1205" s="7">
        <v>40</v>
      </c>
      <c r="L1205" s="7">
        <v>0</v>
      </c>
      <c r="M1205" s="7" t="str">
        <f>IF(COUNTIF(体测成绩!$A$2:$A$530,$F1205&amp;"")=0,"",IF(VLOOKUP($F1205&amp;"",体测成绩!$A$2:$B$530,2,FALSE)="免测",80,VLOOKUP($F1205&amp;"",体测成绩!$A$2:$B$530,2,FALSE)))</f>
        <v/>
      </c>
      <c r="N1205" s="7" t="str">
        <f>IF(OR(IFERROR(VALUE(M1205)&lt;80,FALSE),COUNTIF(缓考名单!$A$2:$A$49,$F1205&amp;"")&gt;0,COUNTIF(缓考名单!$B$2:$B$49,#REF!)&gt;0,IFERROR(VLOOKUP($F1205&amp;"",学年成绩!$A$2:$B$462,2,FALSE)&lt;&gt;"100%",FALSE)),"是","")</f>
        <v/>
      </c>
      <c r="O1205" s="7"/>
      <c r="P1205" s="8"/>
    </row>
    <row r="1206" ht="35" hidden="1" customHeight="1" spans="1:16">
      <c r="A1206" s="7">
        <v>1204</v>
      </c>
      <c r="B1206" s="7">
        <v>2024</v>
      </c>
      <c r="C1206" s="3" t="s">
        <v>16</v>
      </c>
      <c r="D1206" s="3" t="s">
        <v>26</v>
      </c>
      <c r="E1206" s="3" t="s">
        <v>772</v>
      </c>
      <c r="F1206" s="7">
        <v>202434410312</v>
      </c>
      <c r="G1206" s="3" t="s">
        <v>19</v>
      </c>
      <c r="H1206" s="7">
        <v>0</v>
      </c>
      <c r="I1206" s="7">
        <v>0</v>
      </c>
      <c r="J1206" s="7">
        <v>21</v>
      </c>
      <c r="K1206" s="7">
        <v>263</v>
      </c>
      <c r="L1206" s="7">
        <v>0</v>
      </c>
      <c r="M1206" s="7" t="str">
        <f>IF(COUNTIF(体测成绩!$A$2:$A$530,$F1206&amp;"")=0,"",IF(VLOOKUP($F1206&amp;"",体测成绩!$A$2:$B$530,2,FALSE)="免测",80,VLOOKUP($F1206&amp;"",体测成绩!$A$2:$B$530,2,FALSE)))</f>
        <v/>
      </c>
      <c r="N1206" s="7" t="str">
        <f>IF(OR(IFERROR(VALUE(M1206)&lt;80,FALSE),COUNTIF(缓考名单!$A$2:$A$49,$F1206&amp;"")&gt;0,COUNTIF(缓考名单!$B$2:$B$49,#REF!)&gt;0,IFERROR(VLOOKUP($F1206&amp;"",学年成绩!$A$2:$B$462,2,FALSE)&lt;&gt;"100%",FALSE)),"是","")</f>
        <v/>
      </c>
      <c r="O1206" s="7"/>
      <c r="P1206" s="8"/>
    </row>
    <row r="1207" ht="35" hidden="1" customHeight="1" spans="1:16">
      <c r="A1207" s="7">
        <v>1205</v>
      </c>
      <c r="B1207" s="7">
        <v>2024</v>
      </c>
      <c r="C1207" s="3" t="s">
        <v>16</v>
      </c>
      <c r="D1207" s="3" t="s">
        <v>26</v>
      </c>
      <c r="E1207" s="3" t="s">
        <v>772</v>
      </c>
      <c r="F1207" s="7">
        <v>202434410322</v>
      </c>
      <c r="G1207" s="3" t="s">
        <v>19</v>
      </c>
      <c r="H1207" s="7">
        <v>0</v>
      </c>
      <c r="I1207" s="7">
        <v>0</v>
      </c>
      <c r="J1207" s="7">
        <v>22.2</v>
      </c>
      <c r="K1207" s="7">
        <v>230</v>
      </c>
      <c r="L1207" s="7">
        <v>0</v>
      </c>
      <c r="M1207" s="7" t="str">
        <f>IF(COUNTIF(体测成绩!$A$2:$A$530,$F1207&amp;"")=0,"",IF(VLOOKUP($F1207&amp;"",体测成绩!$A$2:$B$530,2,FALSE)="免测",80,VLOOKUP($F1207&amp;"",体测成绩!$A$2:$B$530,2,FALSE)))</f>
        <v/>
      </c>
      <c r="N1207" s="7" t="str">
        <f>IF(OR(IFERROR(VALUE(M1207)&lt;80,FALSE),COUNTIF(缓考名单!$A$2:$A$49,$F1207&amp;"")&gt;0,COUNTIF(缓考名单!$B$2:$B$49,#REF!)&gt;0,IFERROR(VLOOKUP($F1207&amp;"",学年成绩!$A$2:$B$462,2,FALSE)&lt;&gt;"100%",FALSE)),"是","")</f>
        <v/>
      </c>
      <c r="O1207" s="7"/>
      <c r="P1207" s="8"/>
    </row>
    <row r="1208" ht="35" hidden="1" customHeight="1" spans="1:16">
      <c r="A1208" s="7">
        <v>1206</v>
      </c>
      <c r="B1208" s="7">
        <v>2024</v>
      </c>
      <c r="C1208" s="3" t="s">
        <v>16</v>
      </c>
      <c r="D1208" s="3" t="s">
        <v>26</v>
      </c>
      <c r="E1208" s="3" t="s">
        <v>772</v>
      </c>
      <c r="F1208" s="7">
        <v>202434410326</v>
      </c>
      <c r="G1208" s="3" t="s">
        <v>19</v>
      </c>
      <c r="H1208" s="7">
        <v>0</v>
      </c>
      <c r="I1208" s="7">
        <v>0</v>
      </c>
      <c r="J1208" s="7">
        <v>26.45</v>
      </c>
      <c r="K1208" s="7">
        <v>142</v>
      </c>
      <c r="L1208" s="7">
        <v>0</v>
      </c>
      <c r="M1208" s="7" t="str">
        <f>IF(COUNTIF(体测成绩!$A$2:$A$530,$F1208&amp;"")=0,"",IF(VLOOKUP($F1208&amp;"",体测成绩!$A$2:$B$530,2,FALSE)="免测",80,VLOOKUP($F1208&amp;"",体测成绩!$A$2:$B$530,2,FALSE)))</f>
        <v/>
      </c>
      <c r="N1208" s="7" t="str">
        <f>IF(OR(IFERROR(VALUE(M1208)&lt;80,FALSE),COUNTIF(缓考名单!$A$2:$A$49,$F1208&amp;"")&gt;0,COUNTIF(缓考名单!$B$2:$B$49,#REF!)&gt;0,IFERROR(VLOOKUP($F1208&amp;"",学年成绩!$A$2:$B$462,2,FALSE)&lt;&gt;"100%",FALSE)),"是","")</f>
        <v/>
      </c>
      <c r="O1208" s="7"/>
      <c r="P1208" s="8"/>
    </row>
    <row r="1209" ht="35" hidden="1" customHeight="1" spans="1:16">
      <c r="A1209" s="7">
        <v>1207</v>
      </c>
      <c r="B1209" s="7">
        <v>2024</v>
      </c>
      <c r="C1209" s="3" t="s">
        <v>16</v>
      </c>
      <c r="D1209" s="3" t="s">
        <v>26</v>
      </c>
      <c r="E1209" s="3" t="s">
        <v>772</v>
      </c>
      <c r="F1209" s="7">
        <v>202434410324</v>
      </c>
      <c r="G1209" s="3" t="s">
        <v>19</v>
      </c>
      <c r="H1209" s="7">
        <v>0</v>
      </c>
      <c r="I1209" s="7">
        <v>0</v>
      </c>
      <c r="J1209" s="7">
        <v>26.1</v>
      </c>
      <c r="K1209" s="7">
        <v>144</v>
      </c>
      <c r="L1209" s="7">
        <v>0</v>
      </c>
      <c r="M1209" s="7" t="str">
        <f>IF(COUNTIF(体测成绩!$A$2:$A$530,$F1209&amp;"")=0,"",IF(VLOOKUP($F1209&amp;"",体测成绩!$A$2:$B$530,2,FALSE)="免测",80,VLOOKUP($F1209&amp;"",体测成绩!$A$2:$B$530,2,FALSE)))</f>
        <v/>
      </c>
      <c r="N1209" s="7" t="str">
        <f>IF(OR(IFERROR(VALUE(M1209)&lt;80,FALSE),COUNTIF(缓考名单!$A$2:$A$49,$F1209&amp;"")&gt;0,COUNTIF(缓考名单!$B$2:$B$49,#REF!)&gt;0,IFERROR(VLOOKUP($F1209&amp;"",学年成绩!$A$2:$B$462,2,FALSE)&lt;&gt;"100%",FALSE)),"是","")</f>
        <v/>
      </c>
      <c r="O1209" s="7"/>
      <c r="P1209" s="8"/>
    </row>
    <row r="1210" ht="35" hidden="1" customHeight="1" spans="1:16">
      <c r="A1210" s="7">
        <v>1208</v>
      </c>
      <c r="B1210" s="7">
        <v>2024</v>
      </c>
      <c r="C1210" s="3" t="s">
        <v>16</v>
      </c>
      <c r="D1210" s="3" t="s">
        <v>26</v>
      </c>
      <c r="E1210" s="3" t="s">
        <v>772</v>
      </c>
      <c r="F1210" s="7">
        <v>202434410305</v>
      </c>
      <c r="G1210" s="3" t="s">
        <v>19</v>
      </c>
      <c r="H1210" s="7">
        <v>0</v>
      </c>
      <c r="I1210" s="7">
        <v>0</v>
      </c>
      <c r="J1210" s="7">
        <v>23.26</v>
      </c>
      <c r="K1210" s="7">
        <v>199</v>
      </c>
      <c r="L1210" s="7">
        <v>0</v>
      </c>
      <c r="M1210" s="7" t="str">
        <f>IF(COUNTIF(体测成绩!$A$2:$A$530,$F1210&amp;"")=0,"",IF(VLOOKUP($F1210&amp;"",体测成绩!$A$2:$B$530,2,FALSE)="免测",80,VLOOKUP($F1210&amp;"",体测成绩!$A$2:$B$530,2,FALSE)))</f>
        <v/>
      </c>
      <c r="N1210" s="7" t="str">
        <f>IF(OR(IFERROR(VALUE(M1210)&lt;80,FALSE),COUNTIF(缓考名单!$A$2:$A$49,$F1210&amp;"")&gt;0,COUNTIF(缓考名单!$B$2:$B$49,#REF!)&gt;0,IFERROR(VLOOKUP($F1210&amp;"",学年成绩!$A$2:$B$462,2,FALSE)&lt;&gt;"100%",FALSE)),"是","")</f>
        <v/>
      </c>
      <c r="O1210" s="7"/>
      <c r="P1210" s="8"/>
    </row>
    <row r="1211" ht="35" hidden="1" customHeight="1" spans="1:16">
      <c r="A1211" s="7">
        <v>1209</v>
      </c>
      <c r="B1211" s="7">
        <v>2024</v>
      </c>
      <c r="C1211" s="3" t="s">
        <v>16</v>
      </c>
      <c r="D1211" s="3" t="s">
        <v>26</v>
      </c>
      <c r="E1211" s="3" t="s">
        <v>772</v>
      </c>
      <c r="F1211" s="7">
        <v>202434410319</v>
      </c>
      <c r="G1211" s="3" t="s">
        <v>20</v>
      </c>
      <c r="H1211" s="7">
        <v>0</v>
      </c>
      <c r="I1211" s="7">
        <v>0</v>
      </c>
      <c r="J1211" s="7">
        <v>21</v>
      </c>
      <c r="K1211" s="7">
        <v>263</v>
      </c>
      <c r="L1211" s="7">
        <v>0</v>
      </c>
      <c r="M1211" s="7" t="str">
        <f>IF(COUNTIF(体测成绩!$A$2:$A$530,$F1211&amp;"")=0,"",IF(VLOOKUP($F1211&amp;"",体测成绩!$A$2:$B$530,2,FALSE)="免测",80,VLOOKUP($F1211&amp;"",体测成绩!$A$2:$B$530,2,FALSE)))</f>
        <v/>
      </c>
      <c r="N1211" s="7" t="str">
        <f>IF(OR(IFERROR(VALUE(M1211)&lt;80,FALSE),COUNTIF(缓考名单!$A$2:$A$49,$F1211&amp;"")&gt;0,COUNTIF(缓考名单!$B$2:$B$49,#REF!)&gt;0,IFERROR(VLOOKUP($F1211&amp;"",学年成绩!$A$2:$B$462,2,FALSE)&lt;&gt;"100%",FALSE)),"是","")</f>
        <v/>
      </c>
      <c r="O1211" s="7"/>
      <c r="P1211" s="8"/>
    </row>
    <row r="1212" ht="35" hidden="1" customHeight="1" spans="1:16">
      <c r="A1212" s="7">
        <v>1210</v>
      </c>
      <c r="B1212" s="7">
        <v>2024</v>
      </c>
      <c r="C1212" s="3" t="s">
        <v>16</v>
      </c>
      <c r="D1212" s="3" t="s">
        <v>26</v>
      </c>
      <c r="E1212" s="3" t="s">
        <v>772</v>
      </c>
      <c r="F1212" s="7">
        <v>202434410327</v>
      </c>
      <c r="G1212" s="3" t="s">
        <v>19</v>
      </c>
      <c r="H1212" s="7">
        <v>0</v>
      </c>
      <c r="I1212" s="7">
        <v>0</v>
      </c>
      <c r="J1212" s="7">
        <v>35.9</v>
      </c>
      <c r="K1212" s="7">
        <v>45</v>
      </c>
      <c r="L1212" s="7">
        <v>0</v>
      </c>
      <c r="M1212" s="7" t="str">
        <f>IF(COUNTIF(体测成绩!$A$2:$A$530,$F1212&amp;"")=0,"",IF(VLOOKUP($F1212&amp;"",体测成绩!$A$2:$B$530,2,FALSE)="免测",80,VLOOKUP($F1212&amp;"",体测成绩!$A$2:$B$530,2,FALSE)))</f>
        <v/>
      </c>
      <c r="N1212" s="7" t="str">
        <f>IF(OR(IFERROR(VALUE(M1212)&lt;80,FALSE),COUNTIF(缓考名单!$A$2:$A$49,$F1212&amp;"")&gt;0,COUNTIF(缓考名单!$B$2:$B$49,#REF!)&gt;0,IFERROR(VLOOKUP($F1212&amp;"",学年成绩!$A$2:$B$462,2,FALSE)&lt;&gt;"100%",FALSE)),"是","")</f>
        <v/>
      </c>
      <c r="O1212" s="7"/>
      <c r="P1212" s="8"/>
    </row>
    <row r="1213" ht="35" hidden="1" customHeight="1" spans="1:16">
      <c r="A1213" s="7">
        <v>1211</v>
      </c>
      <c r="B1213" s="7">
        <v>2024</v>
      </c>
      <c r="C1213" s="3" t="s">
        <v>16</v>
      </c>
      <c r="D1213" s="3" t="s">
        <v>26</v>
      </c>
      <c r="E1213" s="3" t="s">
        <v>772</v>
      </c>
      <c r="F1213" s="7">
        <v>202434410308</v>
      </c>
      <c r="G1213" s="3" t="s">
        <v>19</v>
      </c>
      <c r="H1213" s="7">
        <v>0</v>
      </c>
      <c r="I1213" s="7">
        <v>0</v>
      </c>
      <c r="J1213" s="7">
        <v>21</v>
      </c>
      <c r="K1213" s="7">
        <v>263</v>
      </c>
      <c r="L1213" s="7">
        <v>0</v>
      </c>
      <c r="M1213" s="7" t="str">
        <f>IF(COUNTIF(体测成绩!$A$2:$A$530,$F1213&amp;"")=0,"",IF(VLOOKUP($F1213&amp;"",体测成绩!$A$2:$B$530,2,FALSE)="免测",80,VLOOKUP($F1213&amp;"",体测成绩!$A$2:$B$530,2,FALSE)))</f>
        <v/>
      </c>
      <c r="N1213" s="7" t="str">
        <f>IF(OR(IFERROR(VALUE(M1213)&lt;80,FALSE),COUNTIF(缓考名单!$A$2:$A$49,$F1213&amp;"")&gt;0,COUNTIF(缓考名单!$B$2:$B$49,#REF!)&gt;0,IFERROR(VLOOKUP($F1213&amp;"",学年成绩!$A$2:$B$462,2,FALSE)&lt;&gt;"100%",FALSE)),"是","")</f>
        <v/>
      </c>
      <c r="O1213" s="7"/>
      <c r="P1213" s="8"/>
    </row>
    <row r="1214" ht="35" hidden="1" customHeight="1" spans="1:16">
      <c r="A1214" s="7">
        <v>1212</v>
      </c>
      <c r="B1214" s="7">
        <v>2024</v>
      </c>
      <c r="C1214" s="3" t="s">
        <v>16</v>
      </c>
      <c r="D1214" s="3" t="s">
        <v>26</v>
      </c>
      <c r="E1214" s="3" t="s">
        <v>772</v>
      </c>
      <c r="F1214" s="7">
        <v>202434410311</v>
      </c>
      <c r="G1214" s="3" t="s">
        <v>20</v>
      </c>
      <c r="H1214" s="7">
        <v>0</v>
      </c>
      <c r="I1214" s="7">
        <v>0</v>
      </c>
      <c r="J1214" s="7">
        <v>26.1</v>
      </c>
      <c r="K1214" s="7">
        <v>144</v>
      </c>
      <c r="L1214" s="7">
        <v>0</v>
      </c>
      <c r="M1214" s="7" t="str">
        <f>IF(COUNTIF(体测成绩!$A$2:$A$530,$F1214&amp;"")=0,"",IF(VLOOKUP($F1214&amp;"",体测成绩!$A$2:$B$530,2,FALSE)="免测",80,VLOOKUP($F1214&amp;"",体测成绩!$A$2:$B$530,2,FALSE)))</f>
        <v/>
      </c>
      <c r="N1214" s="7" t="str">
        <f>IF(OR(IFERROR(VALUE(M1214)&lt;80,FALSE),COUNTIF(缓考名单!$A$2:$A$49,$F1214&amp;"")&gt;0,COUNTIF(缓考名单!$B$2:$B$49,#REF!)&gt;0,IFERROR(VLOOKUP($F1214&amp;"",学年成绩!$A$2:$B$462,2,FALSE)&lt;&gt;"100%",FALSE)),"是","")</f>
        <v/>
      </c>
      <c r="O1214" s="7"/>
      <c r="P1214" s="8"/>
    </row>
    <row r="1215" ht="35" hidden="1" customHeight="1" spans="1:16">
      <c r="A1215" s="7">
        <v>1213</v>
      </c>
      <c r="B1215" s="7">
        <v>2024</v>
      </c>
      <c r="C1215" s="3" t="s">
        <v>16</v>
      </c>
      <c r="D1215" s="3" t="s">
        <v>26</v>
      </c>
      <c r="E1215" s="3" t="s">
        <v>772</v>
      </c>
      <c r="F1215" s="7">
        <v>202434410301</v>
      </c>
      <c r="G1215" s="3" t="s">
        <v>19</v>
      </c>
      <c r="H1215" s="7">
        <v>0</v>
      </c>
      <c r="I1215" s="7">
        <v>0</v>
      </c>
      <c r="J1215" s="7">
        <v>21</v>
      </c>
      <c r="K1215" s="7">
        <v>263</v>
      </c>
      <c r="L1215" s="7">
        <v>0</v>
      </c>
      <c r="M1215" s="7" t="str">
        <f>IF(COUNTIF(体测成绩!$A$2:$A$530,$F1215&amp;"")=0,"",IF(VLOOKUP($F1215&amp;"",体测成绩!$A$2:$B$530,2,FALSE)="免测",80,VLOOKUP($F1215&amp;"",体测成绩!$A$2:$B$530,2,FALSE)))</f>
        <v/>
      </c>
      <c r="N1215" s="7" t="str">
        <f>IF(OR(IFERROR(VALUE(M1215)&lt;80,FALSE),COUNTIF(缓考名单!$A$2:$A$49,$F1215&amp;"")&gt;0,COUNTIF(缓考名单!$B$2:$B$49,#REF!)&gt;0,IFERROR(VLOOKUP($F1215&amp;"",学年成绩!$A$2:$B$462,2,FALSE)&lt;&gt;"100%",FALSE)),"是","")</f>
        <v/>
      </c>
      <c r="O1215" s="7"/>
      <c r="P1215" s="8"/>
    </row>
    <row r="1216" ht="35" hidden="1" customHeight="1" spans="1:16">
      <c r="A1216" s="7">
        <v>1214</v>
      </c>
      <c r="B1216" s="7">
        <v>2024</v>
      </c>
      <c r="C1216" s="3" t="s">
        <v>16</v>
      </c>
      <c r="D1216" s="3" t="s">
        <v>26</v>
      </c>
      <c r="E1216" s="3" t="s">
        <v>772</v>
      </c>
      <c r="F1216" s="7">
        <v>202434410331</v>
      </c>
      <c r="G1216" s="3" t="s">
        <v>19</v>
      </c>
      <c r="H1216" s="7">
        <v>0</v>
      </c>
      <c r="I1216" s="7">
        <v>0</v>
      </c>
      <c r="J1216" s="7">
        <v>21</v>
      </c>
      <c r="K1216" s="7">
        <v>263</v>
      </c>
      <c r="L1216" s="7">
        <v>0</v>
      </c>
      <c r="M1216" s="7" t="str">
        <f>IF(COUNTIF(体测成绩!$A$2:$A$530,$F1216&amp;"")=0,"",IF(VLOOKUP($F1216&amp;"",体测成绩!$A$2:$B$530,2,FALSE)="免测",80,VLOOKUP($F1216&amp;"",体测成绩!$A$2:$B$530,2,FALSE)))</f>
        <v/>
      </c>
      <c r="N1216" s="7" t="str">
        <f>IF(OR(IFERROR(VALUE(M1216)&lt;80,FALSE),COUNTIF(缓考名单!$A$2:$A$49,$F1216&amp;"")&gt;0,COUNTIF(缓考名单!$B$2:$B$49,#REF!)&gt;0,IFERROR(VLOOKUP($F1216&amp;"",学年成绩!$A$2:$B$462,2,FALSE)&lt;&gt;"100%",FALSE)),"是","")</f>
        <v/>
      </c>
      <c r="O1216" s="7"/>
      <c r="P1216" s="8"/>
    </row>
    <row r="1217" ht="35" hidden="1" customHeight="1" spans="1:16">
      <c r="A1217" s="7">
        <v>1215</v>
      </c>
      <c r="B1217" s="7">
        <v>2024</v>
      </c>
      <c r="C1217" s="3" t="s">
        <v>16</v>
      </c>
      <c r="D1217" s="3" t="s">
        <v>26</v>
      </c>
      <c r="E1217" s="3" t="s">
        <v>772</v>
      </c>
      <c r="F1217" s="7">
        <v>202434410323</v>
      </c>
      <c r="G1217" s="3" t="s">
        <v>19</v>
      </c>
      <c r="H1217" s="7">
        <v>0</v>
      </c>
      <c r="I1217" s="7">
        <v>0</v>
      </c>
      <c r="J1217" s="7">
        <v>21</v>
      </c>
      <c r="K1217" s="7">
        <v>263</v>
      </c>
      <c r="L1217" s="7">
        <v>0</v>
      </c>
      <c r="M1217" s="7" t="str">
        <f>IF(COUNTIF(体测成绩!$A$2:$A$530,$F1217&amp;"")=0,"",IF(VLOOKUP($F1217&amp;"",体测成绩!$A$2:$B$530,2,FALSE)="免测",80,VLOOKUP($F1217&amp;"",体测成绩!$A$2:$B$530,2,FALSE)))</f>
        <v/>
      </c>
      <c r="N1217" s="7" t="str">
        <f>IF(OR(IFERROR(VALUE(M1217)&lt;80,FALSE),COUNTIF(缓考名单!$A$2:$A$49,$F1217&amp;"")&gt;0,COUNTIF(缓考名单!$B$2:$B$49,#REF!)&gt;0,IFERROR(VLOOKUP($F1217&amp;"",学年成绩!$A$2:$B$462,2,FALSE)&lt;&gt;"100%",FALSE)),"是","")</f>
        <v/>
      </c>
      <c r="O1217" s="7"/>
      <c r="P1217" s="8"/>
    </row>
    <row r="1218" ht="35" hidden="1" customHeight="1" spans="1:16">
      <c r="A1218" s="7">
        <v>1216</v>
      </c>
      <c r="B1218" s="7">
        <v>2024</v>
      </c>
      <c r="C1218" s="3" t="s">
        <v>16</v>
      </c>
      <c r="D1218" s="3" t="s">
        <v>26</v>
      </c>
      <c r="E1218" s="3" t="s">
        <v>772</v>
      </c>
      <c r="F1218" s="7">
        <v>202433510106</v>
      </c>
      <c r="G1218" s="3" t="s">
        <v>20</v>
      </c>
      <c r="H1218" s="7">
        <v>0</v>
      </c>
      <c r="I1218" s="7">
        <v>0</v>
      </c>
      <c r="J1218" s="7">
        <v>41.4</v>
      </c>
      <c r="K1218" s="7">
        <v>7</v>
      </c>
      <c r="L1218" s="7">
        <v>0</v>
      </c>
      <c r="M1218" s="7" t="str">
        <f>IF(COUNTIF(体测成绩!$A$2:$A$530,$F1218&amp;"")=0,"",IF(VLOOKUP($F1218&amp;"",体测成绩!$A$2:$B$530,2,FALSE)="免测",80,VLOOKUP($F1218&amp;"",体测成绩!$A$2:$B$530,2,FALSE)))</f>
        <v/>
      </c>
      <c r="N1218" s="7" t="str">
        <f>IF(OR(IFERROR(VALUE(M1218)&lt;80,FALSE),COUNTIF(缓考名单!$A$2:$A$49,$F1218&amp;"")&gt;0,COUNTIF(缓考名单!$B$2:$B$49,#REF!)&gt;0,IFERROR(VLOOKUP($F1218&amp;"",学年成绩!$A$2:$B$462,2,FALSE)&lt;&gt;"100%",FALSE)),"是","")</f>
        <v/>
      </c>
      <c r="O1218" s="7"/>
      <c r="P1218" s="8"/>
    </row>
    <row r="1219" ht="35" hidden="1" customHeight="1" spans="1:16">
      <c r="A1219" s="7">
        <v>1217</v>
      </c>
      <c r="B1219" s="7">
        <v>2024</v>
      </c>
      <c r="C1219" s="3" t="s">
        <v>16</v>
      </c>
      <c r="D1219" s="3" t="s">
        <v>26</v>
      </c>
      <c r="E1219" s="3" t="s">
        <v>772</v>
      </c>
      <c r="F1219" s="7">
        <v>202434410306</v>
      </c>
      <c r="G1219" s="3" t="s">
        <v>20</v>
      </c>
      <c r="H1219" s="7">
        <v>0</v>
      </c>
      <c r="I1219" s="7">
        <v>0</v>
      </c>
      <c r="J1219" s="7">
        <v>24.9</v>
      </c>
      <c r="K1219" s="7">
        <v>166</v>
      </c>
      <c r="L1219" s="7">
        <v>0</v>
      </c>
      <c r="M1219" s="7" t="str">
        <f>IF(COUNTIF(体测成绩!$A$2:$A$530,$F1219&amp;"")=0,"",IF(VLOOKUP($F1219&amp;"",体测成绩!$A$2:$B$530,2,FALSE)="免测",80,VLOOKUP($F1219&amp;"",体测成绩!$A$2:$B$530,2,FALSE)))</f>
        <v/>
      </c>
      <c r="N1219" s="7" t="str">
        <f>IF(OR(IFERROR(VALUE(M1219)&lt;80,FALSE),COUNTIF(缓考名单!$A$2:$A$49,$F1219&amp;"")&gt;0,COUNTIF(缓考名单!$B$2:$B$49,#REF!)&gt;0,IFERROR(VLOOKUP($F1219&amp;"",学年成绩!$A$2:$B$462,2,FALSE)&lt;&gt;"100%",FALSE)),"是","")</f>
        <v/>
      </c>
      <c r="O1219" s="7"/>
      <c r="P1219" s="8"/>
    </row>
    <row r="1220" ht="35" hidden="1" customHeight="1" spans="1:16">
      <c r="A1220" s="7">
        <v>1218</v>
      </c>
      <c r="B1220" s="7">
        <v>2024</v>
      </c>
      <c r="C1220" s="3" t="s">
        <v>16</v>
      </c>
      <c r="D1220" s="3" t="s">
        <v>26</v>
      </c>
      <c r="E1220" s="3" t="s">
        <v>772</v>
      </c>
      <c r="F1220" s="7">
        <v>202434410333</v>
      </c>
      <c r="G1220" s="3" t="s">
        <v>19</v>
      </c>
      <c r="H1220" s="7">
        <v>0</v>
      </c>
      <c r="I1220" s="7">
        <v>0</v>
      </c>
      <c r="J1220" s="7">
        <v>21</v>
      </c>
      <c r="K1220" s="7">
        <v>263</v>
      </c>
      <c r="L1220" s="7">
        <v>0</v>
      </c>
      <c r="M1220" s="7" t="str">
        <f>IF(COUNTIF(体测成绩!$A$2:$A$530,$F1220&amp;"")=0,"",IF(VLOOKUP($F1220&amp;"",体测成绩!$A$2:$B$530,2,FALSE)="免测",80,VLOOKUP($F1220&amp;"",体测成绩!$A$2:$B$530,2,FALSE)))</f>
        <v/>
      </c>
      <c r="N1220" s="7" t="str">
        <f>IF(OR(IFERROR(VALUE(M1220)&lt;80,FALSE),COUNTIF(缓考名单!$A$2:$A$49,$F1220&amp;"")&gt;0,COUNTIF(缓考名单!$B$2:$B$49,#REF!)&gt;0,IFERROR(VLOOKUP($F1220&amp;"",学年成绩!$A$2:$B$462,2,FALSE)&lt;&gt;"100%",FALSE)),"是","")</f>
        <v/>
      </c>
      <c r="O1220" s="7"/>
      <c r="P1220" s="8"/>
    </row>
    <row r="1221" ht="35" hidden="1" customHeight="1" spans="1:16">
      <c r="A1221" s="7">
        <v>1219</v>
      </c>
      <c r="B1221" s="7">
        <v>2024</v>
      </c>
      <c r="C1221" s="3" t="s">
        <v>16</v>
      </c>
      <c r="D1221" s="3" t="s">
        <v>26</v>
      </c>
      <c r="E1221" s="3" t="s">
        <v>772</v>
      </c>
      <c r="F1221" s="7">
        <v>202434410302</v>
      </c>
      <c r="G1221" s="3" t="s">
        <v>19</v>
      </c>
      <c r="H1221" s="7">
        <v>0</v>
      </c>
      <c r="I1221" s="7">
        <v>0</v>
      </c>
      <c r="J1221" s="7">
        <v>21.2</v>
      </c>
      <c r="K1221" s="7">
        <v>255</v>
      </c>
      <c r="L1221" s="7">
        <v>0</v>
      </c>
      <c r="M1221" s="7" t="str">
        <f>IF(COUNTIF(体测成绩!$A$2:$A$530,$F1221&amp;"")=0,"",IF(VLOOKUP($F1221&amp;"",体测成绩!$A$2:$B$530,2,FALSE)="免测",80,VLOOKUP($F1221&amp;"",体测成绩!$A$2:$B$530,2,FALSE)))</f>
        <v/>
      </c>
      <c r="N1221" s="7" t="str">
        <f>IF(OR(IFERROR(VALUE(M1221)&lt;80,FALSE),COUNTIF(缓考名单!$A$2:$A$49,$F1221&amp;"")&gt;0,COUNTIF(缓考名单!$B$2:$B$49,#REF!)&gt;0,IFERROR(VLOOKUP($F1221&amp;"",学年成绩!$A$2:$B$462,2,FALSE)&lt;&gt;"100%",FALSE)),"是","")</f>
        <v/>
      </c>
      <c r="O1221" s="7"/>
      <c r="P1221" s="8"/>
    </row>
    <row r="1222" ht="35" hidden="1" customHeight="1" spans="1:16">
      <c r="A1222" s="7">
        <v>1220</v>
      </c>
      <c r="B1222" s="7">
        <v>2024</v>
      </c>
      <c r="C1222" s="3" t="s">
        <v>16</v>
      </c>
      <c r="D1222" s="3" t="s">
        <v>26</v>
      </c>
      <c r="E1222" s="3" t="s">
        <v>772</v>
      </c>
      <c r="F1222" s="7">
        <v>202434410304</v>
      </c>
      <c r="G1222" s="3" t="s">
        <v>19</v>
      </c>
      <c r="H1222" s="7">
        <v>0</v>
      </c>
      <c r="I1222" s="7">
        <v>0</v>
      </c>
      <c r="J1222" s="7">
        <v>37.3</v>
      </c>
      <c r="K1222" s="7">
        <v>34</v>
      </c>
      <c r="L1222" s="7">
        <v>0</v>
      </c>
      <c r="M1222" s="7" t="str">
        <f>IF(COUNTIF(体测成绩!$A$2:$A$530,$F1222&amp;"")=0,"",IF(VLOOKUP($F1222&amp;"",体测成绩!$A$2:$B$530,2,FALSE)="免测",80,VLOOKUP($F1222&amp;"",体测成绩!$A$2:$B$530,2,FALSE)))</f>
        <v/>
      </c>
      <c r="N1222" s="7" t="str">
        <f>IF(OR(IFERROR(VALUE(M1222)&lt;80,FALSE),COUNTIF(缓考名单!$A$2:$A$49,$F1222&amp;"")&gt;0,COUNTIF(缓考名单!$B$2:$B$49,#REF!)&gt;0,IFERROR(VLOOKUP($F1222&amp;"",学年成绩!$A$2:$B$462,2,FALSE)&lt;&gt;"100%",FALSE)),"是","")</f>
        <v/>
      </c>
      <c r="O1222" s="7"/>
      <c r="P1222" s="8"/>
    </row>
    <row r="1223" ht="35" hidden="1" customHeight="1" spans="1:16">
      <c r="A1223" s="7">
        <v>1221</v>
      </c>
      <c r="B1223" s="7">
        <v>2024</v>
      </c>
      <c r="C1223" s="3" t="s">
        <v>16</v>
      </c>
      <c r="D1223" s="3" t="s">
        <v>26</v>
      </c>
      <c r="E1223" s="3" t="s">
        <v>772</v>
      </c>
      <c r="F1223" s="7">
        <v>202434410303</v>
      </c>
      <c r="G1223" s="3" t="s">
        <v>19</v>
      </c>
      <c r="H1223" s="7">
        <v>0</v>
      </c>
      <c r="I1223" s="7">
        <v>0</v>
      </c>
      <c r="J1223" s="7">
        <v>29.05</v>
      </c>
      <c r="K1223" s="7">
        <v>107</v>
      </c>
      <c r="L1223" s="7">
        <v>0</v>
      </c>
      <c r="M1223" s="7" t="str">
        <f>IF(COUNTIF(体测成绩!$A$2:$A$530,$F1223&amp;"")=0,"",IF(VLOOKUP($F1223&amp;"",体测成绩!$A$2:$B$530,2,FALSE)="免测",80,VLOOKUP($F1223&amp;"",体测成绩!$A$2:$B$530,2,FALSE)))</f>
        <v/>
      </c>
      <c r="N1223" s="7" t="str">
        <f>IF(OR(IFERROR(VALUE(M1223)&lt;80,FALSE),COUNTIF(缓考名单!$A$2:$A$49,$F1223&amp;"")&gt;0,COUNTIF(缓考名单!$B$2:$B$49,#REF!)&gt;0,IFERROR(VLOOKUP($F1223&amp;"",学年成绩!$A$2:$B$462,2,FALSE)&lt;&gt;"100%",FALSE)),"是","")</f>
        <v/>
      </c>
      <c r="O1223" s="7"/>
      <c r="P1223" s="8"/>
    </row>
    <row r="1224" ht="35" hidden="1" customHeight="1" spans="1:16">
      <c r="A1224" s="7">
        <v>1222</v>
      </c>
      <c r="B1224" s="7">
        <v>2024</v>
      </c>
      <c r="C1224" s="3" t="s">
        <v>16</v>
      </c>
      <c r="D1224" s="3" t="s">
        <v>26</v>
      </c>
      <c r="E1224" s="3" t="s">
        <v>772</v>
      </c>
      <c r="F1224" s="7">
        <v>202434410325</v>
      </c>
      <c r="G1224" s="3" t="s">
        <v>20</v>
      </c>
      <c r="H1224" s="7">
        <v>0</v>
      </c>
      <c r="I1224" s="7">
        <v>0</v>
      </c>
      <c r="J1224" s="7">
        <v>21</v>
      </c>
      <c r="K1224" s="7">
        <v>263</v>
      </c>
      <c r="L1224" s="7">
        <v>0</v>
      </c>
      <c r="M1224" s="7" t="str">
        <f>IF(COUNTIF(体测成绩!$A$2:$A$530,$F1224&amp;"")=0,"",IF(VLOOKUP($F1224&amp;"",体测成绩!$A$2:$B$530,2,FALSE)="免测",80,VLOOKUP($F1224&amp;"",体测成绩!$A$2:$B$530,2,FALSE)))</f>
        <v/>
      </c>
      <c r="N1224" s="7" t="str">
        <f>IF(OR(IFERROR(VALUE(M1224)&lt;80,FALSE),COUNTIF(缓考名单!$A$2:$A$49,$F1224&amp;"")&gt;0,COUNTIF(缓考名单!$B$2:$B$49,#REF!)&gt;0,IFERROR(VLOOKUP($F1224&amp;"",学年成绩!$A$2:$B$462,2,FALSE)&lt;&gt;"100%",FALSE)),"是","")</f>
        <v/>
      </c>
      <c r="O1224" s="7"/>
      <c r="P1224" s="8"/>
    </row>
    <row r="1225" ht="35" hidden="1" customHeight="1" spans="1:16">
      <c r="A1225" s="7">
        <v>1223</v>
      </c>
      <c r="B1225" s="7">
        <v>2024</v>
      </c>
      <c r="C1225" s="3" t="s">
        <v>16</v>
      </c>
      <c r="D1225" s="3" t="s">
        <v>26</v>
      </c>
      <c r="E1225" s="3" t="s">
        <v>772</v>
      </c>
      <c r="F1225" s="7">
        <v>202434410309</v>
      </c>
      <c r="G1225" s="3" t="s">
        <v>19</v>
      </c>
      <c r="H1225" s="7">
        <v>0</v>
      </c>
      <c r="I1225" s="7">
        <v>0</v>
      </c>
      <c r="J1225" s="7">
        <v>29.5</v>
      </c>
      <c r="K1225" s="7">
        <v>100</v>
      </c>
      <c r="L1225" s="7">
        <v>0</v>
      </c>
      <c r="M1225" s="7" t="str">
        <f>IF(COUNTIF(体测成绩!$A$2:$A$530,$F1225&amp;"")=0,"",IF(VLOOKUP($F1225&amp;"",体测成绩!$A$2:$B$530,2,FALSE)="免测",80,VLOOKUP($F1225&amp;"",体测成绩!$A$2:$B$530,2,FALSE)))</f>
        <v/>
      </c>
      <c r="N1225" s="7" t="str">
        <f>IF(OR(IFERROR(VALUE(M1225)&lt;80,FALSE),COUNTIF(缓考名单!$A$2:$A$49,$F1225&amp;"")&gt;0,COUNTIF(缓考名单!$B$2:$B$49,#REF!)&gt;0,IFERROR(VLOOKUP($F1225&amp;"",学年成绩!$A$2:$B$462,2,FALSE)&lt;&gt;"100%",FALSE)),"是","")</f>
        <v/>
      </c>
      <c r="O1225" s="7"/>
      <c r="P1225" s="8"/>
    </row>
    <row r="1226" ht="35" hidden="1" customHeight="1" spans="1:16">
      <c r="A1226" s="7">
        <v>1224</v>
      </c>
      <c r="B1226" s="7">
        <v>2024</v>
      </c>
      <c r="C1226" s="3" t="s">
        <v>16</v>
      </c>
      <c r="D1226" s="3" t="s">
        <v>26</v>
      </c>
      <c r="E1226" s="3" t="s">
        <v>772</v>
      </c>
      <c r="F1226" s="7">
        <v>202434410310</v>
      </c>
      <c r="G1226" s="3" t="s">
        <v>19</v>
      </c>
      <c r="H1226" s="7">
        <v>0</v>
      </c>
      <c r="I1226" s="7">
        <v>0</v>
      </c>
      <c r="J1226" s="7">
        <v>27.2</v>
      </c>
      <c r="K1226" s="7">
        <v>126</v>
      </c>
      <c r="L1226" s="7">
        <v>0</v>
      </c>
      <c r="M1226" s="7" t="str">
        <f>IF(COUNTIF(体测成绩!$A$2:$A$530,$F1226&amp;"")=0,"",IF(VLOOKUP($F1226&amp;"",体测成绩!$A$2:$B$530,2,FALSE)="免测",80,VLOOKUP($F1226&amp;"",体测成绩!$A$2:$B$530,2,FALSE)))</f>
        <v/>
      </c>
      <c r="N1226" s="7" t="str">
        <f>IF(OR(IFERROR(VALUE(M1226)&lt;80,FALSE),COUNTIF(缓考名单!$A$2:$A$49,$F1226&amp;"")&gt;0,COUNTIF(缓考名单!$B$2:$B$49,#REF!)&gt;0,IFERROR(VLOOKUP($F1226&amp;"",学年成绩!$A$2:$B$462,2,FALSE)&lt;&gt;"100%",FALSE)),"是","")</f>
        <v/>
      </c>
      <c r="O1226" s="7"/>
      <c r="P1226" s="8"/>
    </row>
    <row r="1227" ht="35" customHeight="1" spans="1:16">
      <c r="A1227" s="7">
        <v>352</v>
      </c>
      <c r="B1227" s="7">
        <v>2025</v>
      </c>
      <c r="C1227" s="3" t="s">
        <v>16</v>
      </c>
      <c r="D1227" s="3" t="s">
        <v>17</v>
      </c>
      <c r="E1227" s="3" t="s">
        <v>57</v>
      </c>
      <c r="F1227" s="11" t="s">
        <v>773</v>
      </c>
      <c r="G1227" s="3" t="s">
        <v>19</v>
      </c>
      <c r="H1227" s="7">
        <v>3.46</v>
      </c>
      <c r="I1227" s="7">
        <v>45</v>
      </c>
      <c r="J1227" s="7">
        <v>65.18</v>
      </c>
      <c r="K1227" s="7">
        <f t="shared" ref="K1227:K1290" si="23">ROW()-875</f>
        <v>352</v>
      </c>
      <c r="L1227" s="7">
        <v>46</v>
      </c>
      <c r="M1227" s="7" t="str">
        <f>IF(COUNTIF(体测成绩!$A$2:$A$530,$F1227&amp;"")=0,"",IF(VLOOKUP($F1227&amp;"",体测成绩!$A$2:$B$530,2,FALSE)="免测",80,VLOOKUP($F1227&amp;"",体测成绩!$A$2:$B$530,2,FALSE)))</f>
        <v>68.1</v>
      </c>
      <c r="N1227" s="7" t="str">
        <f>IF(OR(IFERROR(VALUE(M1227)&lt;80,FALSE),COUNTIF(缓考名单!$A$2:$A$49,$F1227&amp;"")&gt;0,COUNTIF(缓考名单!$B$2:$B$49,#REF!)&gt;0,IFERROR(VLOOKUP($F1227&amp;"",学年成绩!$A$2:$B$462,2,FALSE)&lt;&gt;"100%",FALSE)),"是","")</f>
        <v>是</v>
      </c>
      <c r="O1227" s="7"/>
      <c r="P1227" s="8" t="s">
        <v>774</v>
      </c>
    </row>
    <row r="1228" ht="35" customHeight="1" spans="1:16">
      <c r="A1228" s="7">
        <v>353</v>
      </c>
      <c r="B1228" s="7">
        <v>2025</v>
      </c>
      <c r="C1228" s="3" t="s">
        <v>16</v>
      </c>
      <c r="D1228" s="3" t="s">
        <v>46</v>
      </c>
      <c r="E1228" s="3" t="s">
        <v>89</v>
      </c>
      <c r="F1228" s="11" t="s">
        <v>775</v>
      </c>
      <c r="G1228" s="3" t="s">
        <v>19</v>
      </c>
      <c r="H1228" s="7">
        <v>3.56</v>
      </c>
      <c r="I1228" s="7">
        <v>66</v>
      </c>
      <c r="J1228" s="7">
        <v>65.15</v>
      </c>
      <c r="K1228" s="7">
        <f t="shared" si="23"/>
        <v>353</v>
      </c>
      <c r="L1228" s="7">
        <v>74</v>
      </c>
      <c r="M1228" s="7">
        <v>67.5</v>
      </c>
      <c r="N1228" s="7" t="str">
        <f>IF(OR(IFERROR(VALUE(M1228)&lt;80,FALSE),COUNTIF(缓考名单!$A$2:$A$49,$F1228&amp;"")&gt;0,COUNTIF(缓考名单!$B$2:$B$49,#REF!)&gt;0,IFERROR(VLOOKUP($F1228&amp;"",学年成绩!$A$2:$B$462,2,FALSE)&lt;&gt;"100%",FALSE)),"是","")</f>
        <v>是</v>
      </c>
      <c r="O1228" s="7"/>
      <c r="P1228" s="8" t="s">
        <v>776</v>
      </c>
    </row>
    <row r="1229" ht="35" customHeight="1" spans="1:16">
      <c r="A1229" s="7">
        <v>354</v>
      </c>
      <c r="B1229" s="7">
        <v>2025</v>
      </c>
      <c r="C1229" s="3" t="s">
        <v>16</v>
      </c>
      <c r="D1229" s="3" t="s">
        <v>17</v>
      </c>
      <c r="E1229" s="3" t="s">
        <v>35</v>
      </c>
      <c r="F1229" s="11" t="s">
        <v>777</v>
      </c>
      <c r="G1229" s="3" t="s">
        <v>19</v>
      </c>
      <c r="H1229" s="7">
        <v>3.47</v>
      </c>
      <c r="I1229" s="7">
        <v>43</v>
      </c>
      <c r="J1229" s="7">
        <v>65.05</v>
      </c>
      <c r="K1229" s="7">
        <f t="shared" si="23"/>
        <v>354</v>
      </c>
      <c r="L1229" s="7">
        <v>47</v>
      </c>
      <c r="M1229" s="7" t="str">
        <f>IF(COUNTIF(体测成绩!$A$2:$A$530,$F1229&amp;"")=0,"",IF(VLOOKUP($F1229&amp;"",体测成绩!$A$2:$B$530,2,FALSE)="免测",80,VLOOKUP($F1229&amp;"",体测成绩!$A$2:$B$530,2,FALSE)))</f>
        <v>58.5</v>
      </c>
      <c r="N1229" s="7" t="str">
        <f>IF(OR(IFERROR(VALUE(M1229)&lt;80,FALSE),COUNTIF(缓考名单!$A$2:$A$49,$F1229&amp;"")&gt;0,COUNTIF(缓考名单!$B$2:$B$49,#REF!)&gt;0,IFERROR(VLOOKUP($F1229&amp;"",学年成绩!$A$2:$B$462,2,FALSE)&lt;&gt;"100%",FALSE)),"是","")</f>
        <v>是</v>
      </c>
      <c r="O1229" s="7"/>
      <c r="P1229" s="8" t="s">
        <v>778</v>
      </c>
    </row>
    <row r="1230" ht="35" customHeight="1" spans="1:16">
      <c r="A1230" s="7">
        <v>355</v>
      </c>
      <c r="B1230" s="7">
        <v>2025</v>
      </c>
      <c r="C1230" s="3" t="s">
        <v>16</v>
      </c>
      <c r="D1230" s="3" t="s">
        <v>40</v>
      </c>
      <c r="E1230" s="3" t="s">
        <v>41</v>
      </c>
      <c r="F1230" s="11" t="s">
        <v>779</v>
      </c>
      <c r="G1230" s="3" t="s">
        <v>19</v>
      </c>
      <c r="H1230" s="7">
        <v>3.4</v>
      </c>
      <c r="I1230" s="7">
        <v>23</v>
      </c>
      <c r="J1230" s="7">
        <v>65.04</v>
      </c>
      <c r="K1230" s="7">
        <f t="shared" si="23"/>
        <v>355</v>
      </c>
      <c r="L1230" s="7">
        <v>24</v>
      </c>
      <c r="M1230" s="7" t="str">
        <f>IF(COUNTIF(体测成绩!$A$2:$A$530,$F1230&amp;"")=0,"",IF(VLOOKUP($F1230&amp;"",体测成绩!$A$2:$B$530,2,FALSE)="免测",80,VLOOKUP($F1230&amp;"",体测成绩!$A$2:$B$530,2,FALSE)))</f>
        <v>80.8</v>
      </c>
      <c r="N1230" s="7" t="str">
        <f>IF(OR(IFERROR(VALUE(M1230)&lt;80,FALSE),COUNTIF(缓考名单!$A$2:$A$49,$F1230&amp;"")&gt;0,COUNTIF(缓考名单!$B$2:$B$49,#REF!)&gt;0,IFERROR(VLOOKUP($F1230&amp;"",学年成绩!$A$2:$B$462,2,FALSE)&lt;&gt;"100%",FALSE)),"是","")</f>
        <v/>
      </c>
      <c r="O1230" s="7"/>
      <c r="P1230" s="8" t="s">
        <v>780</v>
      </c>
    </row>
    <row r="1231" ht="35" customHeight="1" spans="1:16">
      <c r="A1231" s="7">
        <v>356</v>
      </c>
      <c r="B1231" s="7">
        <v>2025</v>
      </c>
      <c r="C1231" s="3" t="s">
        <v>16</v>
      </c>
      <c r="D1231" s="3" t="s">
        <v>62</v>
      </c>
      <c r="E1231" s="3" t="s">
        <v>63</v>
      </c>
      <c r="F1231" s="11" t="s">
        <v>781</v>
      </c>
      <c r="G1231" s="3" t="s">
        <v>19</v>
      </c>
      <c r="H1231" s="7">
        <v>3.45</v>
      </c>
      <c r="I1231" s="7">
        <v>24</v>
      </c>
      <c r="J1231" s="7">
        <v>65.02</v>
      </c>
      <c r="K1231" s="7">
        <f t="shared" si="23"/>
        <v>356</v>
      </c>
      <c r="L1231" s="7">
        <v>23</v>
      </c>
      <c r="M1231" s="7" t="str">
        <f>IF(COUNTIF(体测成绩!$A$2:$A$530,$F1231&amp;"")=0,"",IF(VLOOKUP($F1231&amp;"",体测成绩!$A$2:$B$530,2,FALSE)="免测",80,VLOOKUP($F1231&amp;"",体测成绩!$A$2:$B$530,2,FALSE)))</f>
        <v>75.3</v>
      </c>
      <c r="N1231" s="7" t="str">
        <f>IF(OR(IFERROR(VALUE(M1231)&lt;80,FALSE),COUNTIF(缓考名单!$A$2:$A$49,$F1231&amp;"")&gt;0,COUNTIF(缓考名单!$B$2:$B$49,#REF!)&gt;0,IFERROR(VLOOKUP($F1231&amp;"",学年成绩!$A$2:$B$462,2,FALSE)&lt;&gt;"100%",FALSE)),"是","")</f>
        <v>是</v>
      </c>
      <c r="O1231" s="7"/>
      <c r="P1231" s="8" t="s">
        <v>782</v>
      </c>
    </row>
    <row r="1232" ht="35" customHeight="1" spans="1:16">
      <c r="A1232" s="7">
        <v>357</v>
      </c>
      <c r="B1232" s="7">
        <v>2025</v>
      </c>
      <c r="C1232" s="3" t="s">
        <v>16</v>
      </c>
      <c r="D1232" s="3" t="s">
        <v>62</v>
      </c>
      <c r="E1232" s="3" t="s">
        <v>63</v>
      </c>
      <c r="F1232" s="11" t="s">
        <v>783</v>
      </c>
      <c r="G1232" s="3" t="s">
        <v>19</v>
      </c>
      <c r="H1232" s="7">
        <v>3.45</v>
      </c>
      <c r="I1232" s="7">
        <v>23</v>
      </c>
      <c r="J1232" s="7">
        <v>64.95</v>
      </c>
      <c r="K1232" s="7">
        <f t="shared" si="23"/>
        <v>357</v>
      </c>
      <c r="L1232" s="7">
        <v>24</v>
      </c>
      <c r="M1232" s="7" t="str">
        <f>IF(COUNTIF(体测成绩!$A$2:$A$530,$F1232&amp;"")=0,"",IF(VLOOKUP($F1232&amp;"",体测成绩!$A$2:$B$530,2,FALSE)="免测",80,VLOOKUP($F1232&amp;"",体测成绩!$A$2:$B$530,2,FALSE)))</f>
        <v>72.4</v>
      </c>
      <c r="N1232" s="7" t="str">
        <f>IF(OR(IFERROR(VALUE(M1232)&lt;80,FALSE),COUNTIF(缓考名单!$A$2:$A$49,$F1232&amp;"")&gt;0,COUNTIF(缓考名单!$B$2:$B$49,#REF!)&gt;0,IFERROR(VLOOKUP($F1232&amp;"",学年成绩!$A$2:$B$462,2,FALSE)&lt;&gt;"100%",FALSE)),"是","")</f>
        <v>是</v>
      </c>
      <c r="O1232" s="7"/>
      <c r="P1232" s="8" t="s">
        <v>784</v>
      </c>
    </row>
    <row r="1233" ht="35" customHeight="1" spans="1:16">
      <c r="A1233" s="7">
        <v>358</v>
      </c>
      <c r="B1233" s="7">
        <v>2025</v>
      </c>
      <c r="C1233" s="3" t="s">
        <v>16</v>
      </c>
      <c r="D1233" s="3" t="s">
        <v>73</v>
      </c>
      <c r="E1233" s="3" t="s">
        <v>74</v>
      </c>
      <c r="F1233" s="11" t="s">
        <v>785</v>
      </c>
      <c r="G1233" s="3" t="s">
        <v>20</v>
      </c>
      <c r="H1233" s="7">
        <v>3.32</v>
      </c>
      <c r="I1233" s="7">
        <v>64</v>
      </c>
      <c r="J1233" s="7">
        <v>64.94</v>
      </c>
      <c r="K1233" s="7">
        <f t="shared" si="23"/>
        <v>358</v>
      </c>
      <c r="L1233" s="7">
        <v>61</v>
      </c>
      <c r="M1233" s="7" t="str">
        <f>IF(COUNTIF(体测成绩!$A$2:$A$530,$F1233&amp;"")=0,"",IF(VLOOKUP($F1233&amp;"",体测成绩!$A$2:$B$530,2,FALSE)="免测",80,VLOOKUP($F1233&amp;"",体测成绩!$A$2:$B$530,2,FALSE)))</f>
        <v>64.4</v>
      </c>
      <c r="N1233" s="7" t="str">
        <f>IF(OR(IFERROR(VALUE(M1233)&lt;80,FALSE),COUNTIF(缓考名单!$A$2:$A$49,$F1233&amp;"")&gt;0,COUNTIF(缓考名单!$B$2:$B$49,#REF!)&gt;0,IFERROR(VLOOKUP($F1233&amp;"",学年成绩!$A$2:$B$462,2,FALSE)&lt;&gt;"100%",FALSE)),"是","")</f>
        <v>是</v>
      </c>
      <c r="O1233" s="7"/>
      <c r="P1233" s="8" t="s">
        <v>786</v>
      </c>
    </row>
    <row r="1234" ht="35" customHeight="1" spans="1:16">
      <c r="A1234" s="7">
        <v>359</v>
      </c>
      <c r="B1234" s="7">
        <v>2025</v>
      </c>
      <c r="C1234" s="3" t="s">
        <v>16</v>
      </c>
      <c r="D1234" s="3" t="s">
        <v>99</v>
      </c>
      <c r="E1234" s="3" t="s">
        <v>119</v>
      </c>
      <c r="F1234" s="11" t="s">
        <v>787</v>
      </c>
      <c r="G1234" s="3" t="s">
        <v>19</v>
      </c>
      <c r="H1234" s="7">
        <v>3.43</v>
      </c>
      <c r="I1234" s="7">
        <v>52</v>
      </c>
      <c r="J1234" s="7">
        <v>64.88</v>
      </c>
      <c r="K1234" s="7">
        <f t="shared" si="23"/>
        <v>359</v>
      </c>
      <c r="L1234" s="7">
        <v>53</v>
      </c>
      <c r="M1234" s="7" t="str">
        <f>IF(COUNTIF(体测成绩!$A$2:$A$530,$F1234&amp;"")=0,"",IF(VLOOKUP($F1234&amp;"",体测成绩!$A$2:$B$530,2,FALSE)="免测",80,VLOOKUP($F1234&amp;"",体测成绩!$A$2:$B$530,2,FALSE)))</f>
        <v>69.1</v>
      </c>
      <c r="N1234" s="7" t="str">
        <f>IF(OR(IFERROR(VALUE(M1234)&lt;80,FALSE),COUNTIF(缓考名单!$A$2:$A$49,$F1234&amp;"")&gt;0,COUNTIF(缓考名单!$B$2:$B$49,#REF!)&gt;0,IFERROR(VLOOKUP($F1234&amp;"",学年成绩!$A$2:$B$462,2,FALSE)&lt;&gt;"100%",FALSE)),"是","")</f>
        <v>是</v>
      </c>
      <c r="O1234" s="7"/>
      <c r="P1234" s="8" t="s">
        <v>788</v>
      </c>
    </row>
    <row r="1235" ht="35" customHeight="1" spans="1:16">
      <c r="A1235" s="7">
        <v>360</v>
      </c>
      <c r="B1235" s="7">
        <v>2025</v>
      </c>
      <c r="C1235" s="3" t="s">
        <v>16</v>
      </c>
      <c r="D1235" s="3" t="s">
        <v>62</v>
      </c>
      <c r="E1235" s="3" t="s">
        <v>63</v>
      </c>
      <c r="F1235" s="11" t="s">
        <v>789</v>
      </c>
      <c r="G1235" s="3" t="s">
        <v>19</v>
      </c>
      <c r="H1235" s="7">
        <v>3.42</v>
      </c>
      <c r="I1235" s="7">
        <v>25</v>
      </c>
      <c r="J1235" s="7">
        <v>64.8</v>
      </c>
      <c r="K1235" s="7">
        <f t="shared" si="23"/>
        <v>360</v>
      </c>
      <c r="L1235" s="7">
        <v>25</v>
      </c>
      <c r="M1235" s="7" t="str">
        <f>IF(COUNTIF(体测成绩!$A$2:$A$530,$F1235&amp;"")=0,"",IF(VLOOKUP($F1235&amp;"",体测成绩!$A$2:$B$530,2,FALSE)="免测",80,VLOOKUP($F1235&amp;"",体测成绩!$A$2:$B$530,2,FALSE)))</f>
        <v>80.9</v>
      </c>
      <c r="N1235" s="7" t="str">
        <f>IF(OR(IFERROR(VALUE(M1235)&lt;80,FALSE),COUNTIF(缓考名单!$A$2:$A$49,$F1235&amp;"")&gt;0,COUNTIF(缓考名单!$B$2:$B$49,#REF!)&gt;0,IFERROR(VLOOKUP($F1235&amp;"",学年成绩!$A$2:$B$462,2,FALSE)&lt;&gt;"100%",FALSE)),"是","")</f>
        <v>是</v>
      </c>
      <c r="O1235" s="7"/>
      <c r="P1235" s="8" t="s">
        <v>790</v>
      </c>
    </row>
    <row r="1236" ht="35" customHeight="1" spans="1:16">
      <c r="A1236" s="7">
        <v>361</v>
      </c>
      <c r="B1236" s="7">
        <v>2025</v>
      </c>
      <c r="C1236" s="3" t="s">
        <v>16</v>
      </c>
      <c r="D1236" s="3" t="s">
        <v>17</v>
      </c>
      <c r="E1236" s="3" t="s">
        <v>35</v>
      </c>
      <c r="F1236" s="11" t="s">
        <v>791</v>
      </c>
      <c r="G1236" s="3" t="s">
        <v>19</v>
      </c>
      <c r="H1236" s="7">
        <v>3.4</v>
      </c>
      <c r="I1236" s="7">
        <v>47</v>
      </c>
      <c r="J1236" s="7">
        <v>64.78</v>
      </c>
      <c r="K1236" s="7">
        <f t="shared" si="23"/>
        <v>361</v>
      </c>
      <c r="L1236" s="7">
        <v>48</v>
      </c>
      <c r="M1236" s="7" t="str">
        <f>IF(COUNTIF(体测成绩!$A$2:$A$530,$F1236&amp;"")=0,"",IF(VLOOKUP($F1236&amp;"",体测成绩!$A$2:$B$530,2,FALSE)="免测",80,VLOOKUP($F1236&amp;"",体测成绩!$A$2:$B$530,2,FALSE)))</f>
        <v>82.0</v>
      </c>
      <c r="N1236" s="7" t="str">
        <f>IF(OR(IFERROR(VALUE(M1236)&lt;80,FALSE),COUNTIF(缓考名单!$A$2:$A$49,$F1236&amp;"")&gt;0,COUNTIF(缓考名单!$B$2:$B$49,#REF!)&gt;0,IFERROR(VLOOKUP($F1236&amp;"",学年成绩!$A$2:$B$462,2,FALSE)&lt;&gt;"100%",FALSE)),"是","")</f>
        <v>是</v>
      </c>
      <c r="O1236" s="7"/>
      <c r="P1236" s="8" t="s">
        <v>792</v>
      </c>
    </row>
    <row r="1237" ht="35" customHeight="1" spans="1:16">
      <c r="A1237" s="7">
        <v>362</v>
      </c>
      <c r="B1237" s="7">
        <v>2025</v>
      </c>
      <c r="C1237" s="3" t="s">
        <v>16</v>
      </c>
      <c r="D1237" s="3" t="s">
        <v>46</v>
      </c>
      <c r="E1237" s="3" t="s">
        <v>94</v>
      </c>
      <c r="F1237" s="11" t="s">
        <v>793</v>
      </c>
      <c r="G1237" s="3" t="s">
        <v>19</v>
      </c>
      <c r="H1237" s="7">
        <v>3.55</v>
      </c>
      <c r="I1237" s="7">
        <v>69</v>
      </c>
      <c r="J1237" s="7">
        <v>64.76</v>
      </c>
      <c r="K1237" s="7">
        <f t="shared" si="23"/>
        <v>362</v>
      </c>
      <c r="L1237" s="7">
        <v>75</v>
      </c>
      <c r="M1237" s="7" t="str">
        <f>IF(COUNTIF(体测成绩!$A$2:$A$530,$F1237&amp;"")=0,"",IF(VLOOKUP($F1237&amp;"",体测成绩!$A$2:$B$530,2,FALSE)="免测",80,VLOOKUP($F1237&amp;"",体测成绩!$A$2:$B$530,2,FALSE)))</f>
        <v>57.5</v>
      </c>
      <c r="N1237" s="7" t="str">
        <f>IF(OR(IFERROR(VALUE(M1237)&lt;80,FALSE),COUNTIF(缓考名单!$A$2:$A$49,$F1237&amp;"")&gt;0,COUNTIF(缓考名单!$B$2:$B$49,#REF!)&gt;0,IFERROR(VLOOKUP($F1237&amp;"",学年成绩!$A$2:$B$462,2,FALSE)&lt;&gt;"100%",FALSE)),"是","")</f>
        <v>是</v>
      </c>
      <c r="O1237" s="7"/>
      <c r="P1237" s="8" t="s">
        <v>794</v>
      </c>
    </row>
    <row r="1238" ht="35" customHeight="1" spans="1:16">
      <c r="A1238" s="7">
        <v>363</v>
      </c>
      <c r="B1238" s="7">
        <v>2025</v>
      </c>
      <c r="C1238" s="3" t="s">
        <v>16</v>
      </c>
      <c r="D1238" s="3" t="s">
        <v>99</v>
      </c>
      <c r="E1238" s="3" t="s">
        <v>100</v>
      </c>
      <c r="F1238" s="11" t="s">
        <v>795</v>
      </c>
      <c r="G1238" s="3" t="s">
        <v>19</v>
      </c>
      <c r="H1238" s="7">
        <v>3.61</v>
      </c>
      <c r="I1238" s="7">
        <v>45</v>
      </c>
      <c r="J1238" s="7">
        <v>64.75</v>
      </c>
      <c r="K1238" s="7">
        <f t="shared" si="23"/>
        <v>363</v>
      </c>
      <c r="L1238" s="7">
        <v>54</v>
      </c>
      <c r="M1238" s="9">
        <f>IF(COUNTIF(体测成绩!$A$2:$A$530,$F1238&amp;"")=0,"",IF(VLOOKUP($F1238&amp;"",体测成绩!$A$2:$B$530,2,FALSE)="免测",80,VLOOKUP($F1238&amp;"",体测成绩!$A$2:$B$530,2,FALSE)))</f>
        <v>0</v>
      </c>
      <c r="N1238" s="7" t="str">
        <f>IF(OR(IFERROR(VALUE(M1238)&lt;80,FALSE),COUNTIF(缓考名单!$A$2:$A$49,$F1238&amp;"")&gt;0,COUNTIF(缓考名单!$B$2:$B$49,#REF!)&gt;0,IFERROR(VLOOKUP($F1238&amp;"",学年成绩!$A$2:$B$462,2,FALSE)&lt;&gt;"100%",FALSE)),"是","")</f>
        <v>是</v>
      </c>
      <c r="O1238" s="7"/>
      <c r="P1238" s="8" t="s">
        <v>796</v>
      </c>
    </row>
    <row r="1239" ht="35" customHeight="1" spans="1:16">
      <c r="A1239" s="7">
        <f t="shared" ref="A1239:A1245" si="24">ROW(A364)</f>
        <v>364</v>
      </c>
      <c r="B1239" s="7">
        <v>2025</v>
      </c>
      <c r="C1239" s="3" t="s">
        <v>16</v>
      </c>
      <c r="D1239" s="3" t="s">
        <v>99</v>
      </c>
      <c r="E1239" s="3" t="s">
        <v>119</v>
      </c>
      <c r="F1239" s="11" t="s">
        <v>797</v>
      </c>
      <c r="G1239" s="3" t="s">
        <v>19</v>
      </c>
      <c r="H1239" s="7">
        <v>3.1</v>
      </c>
      <c r="I1239" s="7">
        <v>64</v>
      </c>
      <c r="J1239" s="7">
        <v>64.58</v>
      </c>
      <c r="K1239" s="7">
        <f t="shared" si="23"/>
        <v>364</v>
      </c>
      <c r="L1239" s="7">
        <v>55</v>
      </c>
      <c r="M1239" s="7" t="str">
        <f>IF(COUNTIF(体测成绩!$A$2:$A$530,$F1239&amp;"")=0,"",IF(VLOOKUP($F1239&amp;"",体测成绩!$A$2:$B$530,2,FALSE)="免测",80,VLOOKUP($F1239&amp;"",体测成绩!$A$2:$B$530,2,FALSE)))</f>
        <v>89.7</v>
      </c>
      <c r="N1239" s="7" t="str">
        <f>IF(OR(IFERROR(VALUE(M1239)&lt;80,FALSE),COUNTIF(缓考名单!$A$2:$A$49,$F1239&amp;"")&gt;0,COUNTIF(缓考名单!$B$2:$B$49,#REF!)&gt;0,IFERROR(VLOOKUP($F1239&amp;"",学年成绩!$A$2:$B$462,2,FALSE)&lt;&gt;"100%",FALSE)),"是","")</f>
        <v>是</v>
      </c>
      <c r="O1239" s="7"/>
      <c r="P1239" s="8" t="s">
        <v>798</v>
      </c>
    </row>
    <row r="1240" ht="35" customHeight="1" spans="1:16">
      <c r="A1240" s="7">
        <f t="shared" si="24"/>
        <v>365</v>
      </c>
      <c r="B1240" s="7">
        <v>2025</v>
      </c>
      <c r="C1240" s="3" t="s">
        <v>16</v>
      </c>
      <c r="D1240" s="3" t="s">
        <v>46</v>
      </c>
      <c r="E1240" s="3" t="s">
        <v>94</v>
      </c>
      <c r="F1240" s="11" t="s">
        <v>799</v>
      </c>
      <c r="G1240" s="3" t="s">
        <v>19</v>
      </c>
      <c r="H1240" s="7">
        <v>3.47</v>
      </c>
      <c r="I1240" s="7">
        <v>71</v>
      </c>
      <c r="J1240" s="7">
        <v>64.47</v>
      </c>
      <c r="K1240" s="7">
        <f t="shared" si="23"/>
        <v>365</v>
      </c>
      <c r="L1240" s="7">
        <v>76</v>
      </c>
      <c r="M1240" s="7" t="str">
        <f>IF(COUNTIF(体测成绩!$A$2:$A$530,$F1240&amp;"")=0,"",IF(VLOOKUP($F1240&amp;"",体测成绩!$A$2:$B$530,2,FALSE)="免测",80,VLOOKUP($F1240&amp;"",体测成绩!$A$2:$B$530,2,FALSE)))</f>
        <v>82.8</v>
      </c>
      <c r="N1240" s="7" t="str">
        <f>IF(OR(IFERROR(VALUE(M1240)&lt;80,FALSE),COUNTIF(缓考名单!$A$2:$A$49,$F1240&amp;"")&gt;0,COUNTIF(缓考名单!$B$2:$B$49,#REF!)&gt;0,IFERROR(VLOOKUP($F1240&amp;"",学年成绩!$A$2:$B$462,2,FALSE)&lt;&gt;"100%",FALSE)),"是","")</f>
        <v>是</v>
      </c>
      <c r="O1240" s="7"/>
      <c r="P1240" s="8" t="s">
        <v>800</v>
      </c>
    </row>
    <row r="1241" ht="35" customHeight="1" spans="1:16">
      <c r="A1241" s="7">
        <f t="shared" si="24"/>
        <v>366</v>
      </c>
      <c r="B1241" s="7">
        <v>2025</v>
      </c>
      <c r="C1241" s="3" t="s">
        <v>16</v>
      </c>
      <c r="D1241" s="3" t="s">
        <v>73</v>
      </c>
      <c r="E1241" s="3" t="s">
        <v>175</v>
      </c>
      <c r="F1241" s="11" t="s">
        <v>801</v>
      </c>
      <c r="G1241" s="3" t="s">
        <v>19</v>
      </c>
      <c r="H1241" s="7">
        <v>3.34</v>
      </c>
      <c r="I1241" s="7">
        <v>62</v>
      </c>
      <c r="J1241" s="7">
        <v>64.45</v>
      </c>
      <c r="K1241" s="7">
        <f t="shared" si="23"/>
        <v>366</v>
      </c>
      <c r="L1241" s="7">
        <v>62</v>
      </c>
      <c r="M1241" s="7" t="str">
        <f>IF(COUNTIF(体测成绩!$A$2:$A$530,$F1241&amp;"")=0,"",IF(VLOOKUP($F1241&amp;"",体测成绩!$A$2:$B$530,2,FALSE)="免测",80,VLOOKUP($F1241&amp;"",体测成绩!$A$2:$B$530,2,FALSE)))</f>
        <v>49.2</v>
      </c>
      <c r="N1241" s="7" t="str">
        <f>IF(OR(IFERROR(VALUE(M1241)&lt;80,FALSE),COUNTIF(缓考名单!$A$2:$A$49,$F1241&amp;"")&gt;0,COUNTIF(缓考名单!$B$2:$B$49,#REF!)&gt;0,IFERROR(VLOOKUP($F1241&amp;"",学年成绩!$A$2:$B$462,2,FALSE)&lt;&gt;"100%",FALSE)),"是","")</f>
        <v>是</v>
      </c>
      <c r="O1241" s="7"/>
      <c r="P1241" s="8" t="s">
        <v>802</v>
      </c>
    </row>
    <row r="1242" ht="35" customHeight="1" spans="1:16">
      <c r="A1242" s="7">
        <f t="shared" si="24"/>
        <v>367</v>
      </c>
      <c r="B1242" s="7">
        <v>2025</v>
      </c>
      <c r="C1242" s="3" t="s">
        <v>16</v>
      </c>
      <c r="D1242" s="3" t="s">
        <v>73</v>
      </c>
      <c r="E1242" s="3" t="s">
        <v>175</v>
      </c>
      <c r="F1242" s="11" t="s">
        <v>803</v>
      </c>
      <c r="G1242" s="3" t="s">
        <v>19</v>
      </c>
      <c r="H1242" s="7">
        <v>3.26</v>
      </c>
      <c r="I1242" s="7">
        <v>69</v>
      </c>
      <c r="J1242" s="7">
        <v>64.44</v>
      </c>
      <c r="K1242" s="7">
        <f t="shared" si="23"/>
        <v>367</v>
      </c>
      <c r="L1242" s="7">
        <v>63</v>
      </c>
      <c r="M1242" s="7" t="str">
        <f>IF(COUNTIF(体测成绩!$A$2:$A$530,$F1242&amp;"")=0,"",IF(VLOOKUP($F1242&amp;"",体测成绩!$A$2:$B$530,2,FALSE)="免测",80,VLOOKUP($F1242&amp;"",体测成绩!$A$2:$B$530,2,FALSE)))</f>
        <v>77.1</v>
      </c>
      <c r="N1242" s="7" t="str">
        <f>IF(OR(IFERROR(VALUE(M1242)&lt;80,FALSE),COUNTIF(缓考名单!$A$2:$A$49,$F1242&amp;"")&gt;0,COUNTIF(缓考名单!$B$2:$B$49,#REF!)&gt;0,IFERROR(VLOOKUP($F1242&amp;"",学年成绩!$A$2:$B$462,2,FALSE)&lt;&gt;"100%",FALSE)),"是","")</f>
        <v>是</v>
      </c>
      <c r="O1242" s="7"/>
      <c r="P1242" s="8" t="s">
        <v>804</v>
      </c>
    </row>
    <row r="1243" ht="35" customHeight="1" spans="1:16">
      <c r="A1243" s="7">
        <f t="shared" si="24"/>
        <v>368</v>
      </c>
      <c r="B1243" s="7">
        <v>2025</v>
      </c>
      <c r="C1243" s="3" t="s">
        <v>16</v>
      </c>
      <c r="D1243" s="3" t="s">
        <v>73</v>
      </c>
      <c r="E1243" s="3" t="s">
        <v>175</v>
      </c>
      <c r="F1243" s="11" t="s">
        <v>805</v>
      </c>
      <c r="G1243" s="3" t="s">
        <v>19</v>
      </c>
      <c r="H1243" s="7">
        <v>3.07</v>
      </c>
      <c r="I1243" s="7">
        <v>75</v>
      </c>
      <c r="J1243" s="7">
        <v>64.25</v>
      </c>
      <c r="K1243" s="7">
        <f t="shared" si="23"/>
        <v>368</v>
      </c>
      <c r="L1243" s="7">
        <v>64</v>
      </c>
      <c r="M1243" s="7" t="str">
        <f>IF(COUNTIF(体测成绩!$A$2:$A$530,$F1243&amp;"")=0,"",IF(VLOOKUP($F1243&amp;"",体测成绩!$A$2:$B$530,2,FALSE)="免测",80,VLOOKUP($F1243&amp;"",体测成绩!$A$2:$B$530,2,FALSE)))</f>
        <v>85.6</v>
      </c>
      <c r="N1243" s="7" t="str">
        <f>IF(OR(IFERROR(VALUE(M1243)&lt;80,FALSE),COUNTIF(缓考名单!$A$2:$A$49,$F1243&amp;"")&gt;0,COUNTIF(缓考名单!$B$2:$B$49,#REF!)&gt;0,IFERROR(VLOOKUP($F1243&amp;"",学年成绩!$A$2:$B$462,2,FALSE)&lt;&gt;"100%",FALSE)),"是","")</f>
        <v>是</v>
      </c>
      <c r="O1243" s="7"/>
      <c r="P1243" s="8" t="s">
        <v>806</v>
      </c>
    </row>
    <row r="1244" ht="35" customHeight="1" spans="1:16">
      <c r="A1244" s="7">
        <f t="shared" si="24"/>
        <v>369</v>
      </c>
      <c r="B1244" s="7">
        <v>2025</v>
      </c>
      <c r="C1244" s="3" t="s">
        <v>16</v>
      </c>
      <c r="D1244" s="3" t="s">
        <v>26</v>
      </c>
      <c r="E1244" s="3" t="s">
        <v>54</v>
      </c>
      <c r="F1244" s="11" t="s">
        <v>807</v>
      </c>
      <c r="G1244" s="3" t="s">
        <v>19</v>
      </c>
      <c r="H1244" s="7">
        <v>3.5</v>
      </c>
      <c r="I1244" s="7">
        <v>57</v>
      </c>
      <c r="J1244" s="7">
        <v>64.23</v>
      </c>
      <c r="K1244" s="7">
        <f t="shared" si="23"/>
        <v>369</v>
      </c>
      <c r="L1244" s="7">
        <v>58</v>
      </c>
      <c r="M1244" s="7" t="str">
        <f>IF(COUNTIF(体测成绩!$A$2:$A$530,$F1244&amp;"")=0,"",IF(VLOOKUP($F1244&amp;"",体测成绩!$A$2:$B$530,2,FALSE)="免测",80,VLOOKUP($F1244&amp;"",体测成绩!$A$2:$B$530,2,FALSE)))</f>
        <v>67.0</v>
      </c>
      <c r="N1244" s="7" t="str">
        <f>IF(OR(IFERROR(VALUE(M1244)&lt;80,FALSE),COUNTIF(缓考名单!$A$2:$A$49,$F1244&amp;"")&gt;0,COUNTIF(缓考名单!$B$2:$B$49,#REF!)&gt;0,IFERROR(VLOOKUP($F1244&amp;"",学年成绩!$A$2:$B$462,2,FALSE)&lt;&gt;"100%",FALSE)),"是","")</f>
        <v>是</v>
      </c>
      <c r="O1244" s="7"/>
      <c r="P1244" s="8" t="s">
        <v>808</v>
      </c>
    </row>
    <row r="1245" ht="35" customHeight="1" spans="1:16">
      <c r="A1245" s="7">
        <f t="shared" si="24"/>
        <v>370</v>
      </c>
      <c r="B1245" s="7">
        <v>2025</v>
      </c>
      <c r="C1245" s="3" t="s">
        <v>16</v>
      </c>
      <c r="D1245" s="3" t="s">
        <v>73</v>
      </c>
      <c r="E1245" s="3" t="s">
        <v>108</v>
      </c>
      <c r="F1245" s="11" t="s">
        <v>809</v>
      </c>
      <c r="G1245" s="3" t="s">
        <v>20</v>
      </c>
      <c r="H1245" s="7">
        <v>3.24</v>
      </c>
      <c r="I1245" s="7">
        <v>71</v>
      </c>
      <c r="J1245" s="7">
        <v>64.18</v>
      </c>
      <c r="K1245" s="7">
        <f t="shared" si="23"/>
        <v>370</v>
      </c>
      <c r="L1245" s="7">
        <v>65</v>
      </c>
      <c r="M1245" s="7" t="str">
        <f>IF(COUNTIF(体测成绩!$A$2:$A$530,$F1245&amp;"")=0,"",IF(VLOOKUP($F1245&amp;"",体测成绩!$A$2:$B$530,2,FALSE)="免测",80,VLOOKUP($F1245&amp;"",体测成绩!$A$2:$B$530,2,FALSE)))</f>
        <v>82.8</v>
      </c>
      <c r="N1245" s="7" t="str">
        <f>IF(OR(IFERROR(VALUE(M1245)&lt;80,FALSE),COUNTIF(缓考名单!$A$2:$A$49,$F1245&amp;"")&gt;0,COUNTIF(缓考名单!$B$2:$B$49,#REF!)&gt;0,IFERROR(VLOOKUP($F1245&amp;"",学年成绩!$A$2:$B$462,2,FALSE)&lt;&gt;"100%",FALSE)),"是","")</f>
        <v>是</v>
      </c>
      <c r="O1245" s="7"/>
      <c r="P1245" s="8" t="s">
        <v>810</v>
      </c>
    </row>
    <row r="1246" ht="35" customHeight="1" spans="1:16">
      <c r="A1246" s="7">
        <v>371</v>
      </c>
      <c r="B1246" s="7">
        <v>2025</v>
      </c>
      <c r="C1246" s="3" t="s">
        <v>16</v>
      </c>
      <c r="D1246" s="3" t="s">
        <v>17</v>
      </c>
      <c r="E1246" s="3" t="s">
        <v>57</v>
      </c>
      <c r="F1246" s="11" t="s">
        <v>811</v>
      </c>
      <c r="G1246" s="3" t="s">
        <v>19</v>
      </c>
      <c r="H1246" s="7">
        <v>3.37</v>
      </c>
      <c r="I1246" s="7">
        <v>48</v>
      </c>
      <c r="J1246" s="7">
        <v>64.06</v>
      </c>
      <c r="K1246" s="7">
        <f t="shared" si="23"/>
        <v>371</v>
      </c>
      <c r="L1246" s="7">
        <v>49</v>
      </c>
      <c r="M1246" s="7" t="str">
        <f>IF(COUNTIF(体测成绩!$A$2:$A$530,$F1246&amp;"")=0,"",IF(VLOOKUP($F1246&amp;"",体测成绩!$A$2:$B$530,2,FALSE)="免测",80,VLOOKUP($F1246&amp;"",体测成绩!$A$2:$B$530,2,FALSE)))</f>
        <v>67.5</v>
      </c>
      <c r="N1246" s="7" t="str">
        <f>IF(OR(IFERROR(VALUE(M1246)&lt;80,FALSE),COUNTIF(缓考名单!$A$2:$A$49,$F1246&amp;"")&gt;0,COUNTIF(缓考名单!$B$2:$B$49,#REF!)&gt;0,IFERROR(VLOOKUP($F1246&amp;"",学年成绩!$A$2:$B$462,2,FALSE)&lt;&gt;"100%",FALSE)),"是","")</f>
        <v>是</v>
      </c>
      <c r="O1246" s="7"/>
      <c r="P1246" s="8" t="s">
        <v>812</v>
      </c>
    </row>
    <row r="1247" ht="35" customHeight="1" spans="1:16">
      <c r="A1247" s="7">
        <v>372</v>
      </c>
      <c r="B1247" s="7">
        <v>2025</v>
      </c>
      <c r="C1247" s="3" t="s">
        <v>16</v>
      </c>
      <c r="D1247" s="3" t="s">
        <v>17</v>
      </c>
      <c r="E1247" s="3" t="s">
        <v>57</v>
      </c>
      <c r="F1247" s="11" t="s">
        <v>813</v>
      </c>
      <c r="G1247" s="3" t="s">
        <v>19</v>
      </c>
      <c r="H1247" s="7">
        <v>3.1</v>
      </c>
      <c r="I1247" s="7">
        <v>55</v>
      </c>
      <c r="J1247" s="7">
        <v>64.05</v>
      </c>
      <c r="K1247" s="7">
        <f t="shared" si="23"/>
        <v>372</v>
      </c>
      <c r="L1247" s="7">
        <v>50</v>
      </c>
      <c r="M1247" s="7" t="str">
        <f>IF(COUNTIF(体测成绩!$A$2:$A$530,$F1247&amp;"")=0,"",IF(VLOOKUP($F1247&amp;"",体测成绩!$A$2:$B$530,2,FALSE)="免测",80,VLOOKUP($F1247&amp;"",体测成绩!$A$2:$B$530,2,FALSE)))</f>
        <v>83.4</v>
      </c>
      <c r="N1247" s="7" t="str">
        <f>IF(OR(IFERROR(VALUE(M1247)&lt;80,FALSE),COUNTIF(缓考名单!$A$2:$A$49,$F1247&amp;"")&gt;0,COUNTIF(缓考名单!$B$2:$B$49,#REF!)&gt;0,IFERROR(VLOOKUP($F1247&amp;"",学年成绩!$A$2:$B$462,2,FALSE)&lt;&gt;"100%",FALSE)),"是","")</f>
        <v>是</v>
      </c>
      <c r="O1247" s="7"/>
      <c r="P1247" s="8" t="s">
        <v>814</v>
      </c>
    </row>
    <row r="1248" ht="35" customHeight="1" spans="1:16">
      <c r="A1248" s="7">
        <f t="shared" ref="A1248:A1255" si="25">ROW(A373)</f>
        <v>373</v>
      </c>
      <c r="B1248" s="7">
        <v>2025</v>
      </c>
      <c r="C1248" s="3" t="s">
        <v>16</v>
      </c>
      <c r="D1248" s="3" t="s">
        <v>26</v>
      </c>
      <c r="E1248" s="3" t="s">
        <v>105</v>
      </c>
      <c r="F1248" s="11" t="s">
        <v>815</v>
      </c>
      <c r="G1248" s="3" t="s">
        <v>19</v>
      </c>
      <c r="H1248" s="7">
        <v>3.51</v>
      </c>
      <c r="I1248" s="7">
        <v>56</v>
      </c>
      <c r="J1248" s="7">
        <v>64.04</v>
      </c>
      <c r="K1248" s="7">
        <f t="shared" si="23"/>
        <v>373</v>
      </c>
      <c r="L1248" s="7">
        <v>59</v>
      </c>
      <c r="M1248" s="7" t="str">
        <f>IF(COUNTIF(体测成绩!$A$2:$A$530,$F1248&amp;"")=0,"",IF(VLOOKUP($F1248&amp;"",体测成绩!$A$2:$B$530,2,FALSE)="免测",80,VLOOKUP($F1248&amp;"",体测成绩!$A$2:$B$530,2,FALSE)))</f>
        <v>53.5</v>
      </c>
      <c r="N1248" s="7" t="str">
        <f>IF(OR(IFERROR(VALUE(M1248)&lt;80,FALSE),COUNTIF(缓考名单!$A$2:$A$49,$F1248&amp;"")&gt;0,COUNTIF(缓考名单!$B$2:$B$49,#REF!)&gt;0,IFERROR(VLOOKUP($F1248&amp;"",学年成绩!$A$2:$B$462,2,FALSE)&lt;&gt;"100%",FALSE)),"是","")</f>
        <v>是</v>
      </c>
      <c r="O1248" s="7"/>
      <c r="P1248" s="8" t="s">
        <v>816</v>
      </c>
    </row>
    <row r="1249" ht="35" customHeight="1" spans="1:16">
      <c r="A1249" s="7">
        <f t="shared" si="25"/>
        <v>374</v>
      </c>
      <c r="B1249" s="7">
        <v>2025</v>
      </c>
      <c r="C1249" s="3" t="s">
        <v>16</v>
      </c>
      <c r="D1249" s="3" t="s">
        <v>73</v>
      </c>
      <c r="E1249" s="3" t="s">
        <v>175</v>
      </c>
      <c r="F1249" s="11" t="s">
        <v>817</v>
      </c>
      <c r="G1249" s="3" t="s">
        <v>20</v>
      </c>
      <c r="H1249" s="7">
        <v>3.38</v>
      </c>
      <c r="I1249" s="7">
        <v>61</v>
      </c>
      <c r="J1249" s="7">
        <v>63.93</v>
      </c>
      <c r="K1249" s="7">
        <f t="shared" si="23"/>
        <v>374</v>
      </c>
      <c r="L1249" s="7">
        <v>66</v>
      </c>
      <c r="M1249" s="7" t="str">
        <f>IF(COUNTIF(体测成绩!$A$2:$A$530,$F1249&amp;"")=0,"",IF(VLOOKUP($F1249&amp;"",体测成绩!$A$2:$B$530,2,FALSE)="免测",80,VLOOKUP($F1249&amp;"",体测成绩!$A$2:$B$530,2,FALSE)))</f>
        <v>82.6</v>
      </c>
      <c r="N1249" s="7" t="str">
        <f>IF(OR(IFERROR(VALUE(M1249)&lt;80,FALSE),COUNTIF(缓考名单!$A$2:$A$49,$F1249&amp;"")&gt;0,COUNTIF(缓考名单!$B$2:$B$49,#REF!)&gt;0,IFERROR(VLOOKUP($F1249&amp;"",学年成绩!$A$2:$B$462,2,FALSE)&lt;&gt;"100%",FALSE)),"是","")</f>
        <v>是</v>
      </c>
      <c r="O1249" s="7"/>
      <c r="P1249" s="8" t="s">
        <v>818</v>
      </c>
    </row>
    <row r="1250" ht="35" customHeight="1" spans="1:16">
      <c r="A1250" s="7">
        <f t="shared" si="25"/>
        <v>375</v>
      </c>
      <c r="B1250" s="7">
        <v>2025</v>
      </c>
      <c r="C1250" s="3" t="s">
        <v>16</v>
      </c>
      <c r="D1250" s="3" t="s">
        <v>46</v>
      </c>
      <c r="E1250" s="3" t="s">
        <v>94</v>
      </c>
      <c r="F1250" s="11" t="s">
        <v>819</v>
      </c>
      <c r="G1250" s="3" t="s">
        <v>19</v>
      </c>
      <c r="H1250" s="7">
        <v>3.35</v>
      </c>
      <c r="I1250" s="7">
        <v>75</v>
      </c>
      <c r="J1250" s="7">
        <v>63.9</v>
      </c>
      <c r="K1250" s="7">
        <f t="shared" si="23"/>
        <v>375</v>
      </c>
      <c r="L1250" s="7">
        <v>77</v>
      </c>
      <c r="M1250" s="9">
        <v>81</v>
      </c>
      <c r="N1250" s="7" t="str">
        <f>IF(OR(IFERROR(VALUE(M1250)&lt;80,FALSE),COUNTIF(缓考名单!$A$2:$A$49,$F1250&amp;"")&gt;0,COUNTIF(缓考名单!$B$2:$B$49,#REF!)&gt;0,IFERROR(VLOOKUP($F1250&amp;"",学年成绩!$A$2:$B$462,2,FALSE)&lt;&gt;"100%",FALSE)),"是","")</f>
        <v/>
      </c>
      <c r="O1250" s="7"/>
      <c r="P1250" s="8" t="s">
        <v>820</v>
      </c>
    </row>
    <row r="1251" ht="35" customHeight="1" spans="1:16">
      <c r="A1251" s="7">
        <f t="shared" si="25"/>
        <v>376</v>
      </c>
      <c r="B1251" s="7">
        <v>2025</v>
      </c>
      <c r="C1251" s="3" t="s">
        <v>16</v>
      </c>
      <c r="D1251" s="3" t="s">
        <v>73</v>
      </c>
      <c r="E1251" s="3" t="s">
        <v>108</v>
      </c>
      <c r="F1251" s="11" t="s">
        <v>821</v>
      </c>
      <c r="G1251" s="3" t="s">
        <v>19</v>
      </c>
      <c r="H1251" s="7">
        <v>3.41</v>
      </c>
      <c r="I1251" s="7">
        <v>60</v>
      </c>
      <c r="J1251" s="7">
        <v>63.85</v>
      </c>
      <c r="K1251" s="7">
        <f t="shared" si="23"/>
        <v>376</v>
      </c>
      <c r="L1251" s="7">
        <v>67</v>
      </c>
      <c r="M1251" s="7" t="str">
        <f>IF(COUNTIF(体测成绩!$A$2:$A$530,$F1251&amp;"")=0,"",IF(VLOOKUP($F1251&amp;"",体测成绩!$A$2:$B$530,2,FALSE)="免测",80,VLOOKUP($F1251&amp;"",体测成绩!$A$2:$B$530,2,FALSE)))</f>
        <v>68.7</v>
      </c>
      <c r="N1251" s="7" t="str">
        <f>IF(OR(IFERROR(VALUE(M1251)&lt;80,FALSE),COUNTIF(缓考名单!$A$2:$A$49,$F1251&amp;"")&gt;0,COUNTIF(缓考名单!$B$2:$B$49,#REF!)&gt;0,IFERROR(VLOOKUP($F1251&amp;"",学年成绩!$A$2:$B$462,2,FALSE)&lt;&gt;"100%",FALSE)),"是","")</f>
        <v>是</v>
      </c>
      <c r="O1251" s="7"/>
      <c r="P1251" s="8" t="s">
        <v>822</v>
      </c>
    </row>
    <row r="1252" ht="35" customHeight="1" spans="1:16">
      <c r="A1252" s="7">
        <f t="shared" si="25"/>
        <v>377</v>
      </c>
      <c r="B1252" s="7">
        <v>2025</v>
      </c>
      <c r="C1252" s="3" t="s">
        <v>16</v>
      </c>
      <c r="D1252" s="3" t="s">
        <v>99</v>
      </c>
      <c r="E1252" s="3" t="s">
        <v>100</v>
      </c>
      <c r="F1252" s="11" t="s">
        <v>823</v>
      </c>
      <c r="G1252" s="3" t="s">
        <v>19</v>
      </c>
      <c r="H1252" s="7">
        <v>3.4</v>
      </c>
      <c r="I1252" s="7">
        <v>55</v>
      </c>
      <c r="J1252" s="7">
        <v>63.75</v>
      </c>
      <c r="K1252" s="7">
        <f t="shared" si="23"/>
        <v>377</v>
      </c>
      <c r="L1252" s="7">
        <v>56</v>
      </c>
      <c r="M1252" s="7" t="str">
        <f>IF(COUNTIF(体测成绩!$A$2:$A$530,$F1252&amp;"")=0,"",IF(VLOOKUP($F1252&amp;"",体测成绩!$A$2:$B$530,2,FALSE)="免测",80,VLOOKUP($F1252&amp;"",体测成绩!$A$2:$B$530,2,FALSE)))</f>
        <v>67.1</v>
      </c>
      <c r="N1252" s="7" t="str">
        <f>IF(OR(IFERROR(VALUE(M1252)&lt;80,FALSE),COUNTIF(缓考名单!$A$2:$A$49,$F1252&amp;"")&gt;0,COUNTIF(缓考名单!$B$2:$B$49,#REF!)&gt;0,IFERROR(VLOOKUP($F1252&amp;"",学年成绩!$A$2:$B$462,2,FALSE)&lt;&gt;"100%",FALSE)),"是","")</f>
        <v>是</v>
      </c>
      <c r="O1252" s="7"/>
      <c r="P1252" s="8" t="s">
        <v>824</v>
      </c>
    </row>
    <row r="1253" ht="35" customHeight="1" spans="1:16">
      <c r="A1253" s="7">
        <f t="shared" si="25"/>
        <v>378</v>
      </c>
      <c r="B1253" s="7">
        <v>2025</v>
      </c>
      <c r="C1253" s="3" t="s">
        <v>16</v>
      </c>
      <c r="D1253" s="3" t="s">
        <v>99</v>
      </c>
      <c r="E1253" s="3" t="s">
        <v>100</v>
      </c>
      <c r="F1253" s="11" t="s">
        <v>825</v>
      </c>
      <c r="G1253" s="3" t="s">
        <v>19</v>
      </c>
      <c r="H1253" s="7">
        <v>3.38</v>
      </c>
      <c r="I1253" s="7">
        <v>56</v>
      </c>
      <c r="J1253" s="7">
        <v>63.71</v>
      </c>
      <c r="K1253" s="7">
        <f t="shared" si="23"/>
        <v>378</v>
      </c>
      <c r="L1253" s="7">
        <v>57</v>
      </c>
      <c r="M1253" s="7" t="str">
        <f>IF(COUNTIF(体测成绩!$A$2:$A$530,$F1253&amp;"")=0,"",IF(VLOOKUP($F1253&amp;"",体测成绩!$A$2:$B$530,2,FALSE)="免测",80,VLOOKUP($F1253&amp;"",体测成绩!$A$2:$B$530,2,FALSE)))</f>
        <v>75.1</v>
      </c>
      <c r="N1253" s="7" t="str">
        <f>IF(OR(IFERROR(VALUE(M1253)&lt;80,FALSE),COUNTIF(缓考名单!$A$2:$A$49,$F1253&amp;"")&gt;0,COUNTIF(缓考名单!$B$2:$B$49,#REF!)&gt;0,IFERROR(VLOOKUP($F1253&amp;"",学年成绩!$A$2:$B$462,2,FALSE)&lt;&gt;"100%",FALSE)),"是","")</f>
        <v>是</v>
      </c>
      <c r="O1253" s="7"/>
      <c r="P1253" s="8" t="s">
        <v>826</v>
      </c>
    </row>
    <row r="1254" ht="35" customHeight="1" spans="1:16">
      <c r="A1254" s="7">
        <f t="shared" si="25"/>
        <v>379</v>
      </c>
      <c r="B1254" s="7">
        <v>2025</v>
      </c>
      <c r="C1254" s="3" t="s">
        <v>16</v>
      </c>
      <c r="D1254" s="3" t="s">
        <v>26</v>
      </c>
      <c r="E1254" s="3" t="s">
        <v>105</v>
      </c>
      <c r="F1254" s="11" t="s">
        <v>827</v>
      </c>
      <c r="G1254" s="3" t="s">
        <v>19</v>
      </c>
      <c r="H1254" s="7">
        <v>3.42</v>
      </c>
      <c r="I1254" s="7">
        <v>59</v>
      </c>
      <c r="J1254" s="7">
        <v>63.69</v>
      </c>
      <c r="K1254" s="7">
        <f t="shared" si="23"/>
        <v>379</v>
      </c>
      <c r="L1254" s="7">
        <v>60</v>
      </c>
      <c r="M1254" s="7">
        <v>82.4</v>
      </c>
      <c r="N1254" s="7" t="str">
        <f>IF(OR(IFERROR(VALUE(M1254)&lt;80,FALSE),COUNTIF(缓考名单!$A$2:$A$49,$F1254&amp;"")&gt;0,COUNTIF(缓考名单!$B$2:$B$49,#REF!)&gt;0,IFERROR(VLOOKUP($F1254&amp;"",学年成绩!$A$2:$B$462,2,FALSE)&lt;&gt;"100%",FALSE)),"是","")</f>
        <v/>
      </c>
      <c r="O1254" s="7"/>
      <c r="P1254" s="8" t="s">
        <v>828</v>
      </c>
    </row>
    <row r="1255" ht="35" customHeight="1" spans="1:16">
      <c r="A1255" s="7">
        <f t="shared" si="25"/>
        <v>380</v>
      </c>
      <c r="B1255" s="7">
        <v>2025</v>
      </c>
      <c r="C1255" s="3" t="s">
        <v>16</v>
      </c>
      <c r="D1255" s="3" t="s">
        <v>26</v>
      </c>
      <c r="E1255" s="3" t="s">
        <v>105</v>
      </c>
      <c r="F1255" s="11" t="s">
        <v>829</v>
      </c>
      <c r="G1255" s="3" t="s">
        <v>19</v>
      </c>
      <c r="H1255" s="7">
        <v>3.37</v>
      </c>
      <c r="I1255" s="7">
        <v>62</v>
      </c>
      <c r="J1255" s="7">
        <v>63.65</v>
      </c>
      <c r="K1255" s="7">
        <f t="shared" si="23"/>
        <v>380</v>
      </c>
      <c r="L1255" s="7">
        <v>61</v>
      </c>
      <c r="M1255" s="7" t="str">
        <f>IF(COUNTIF(体测成绩!$A$2:$A$530,$F1255&amp;"")=0,"",IF(VLOOKUP($F1255&amp;"",体测成绩!$A$2:$B$530,2,FALSE)="免测",80,VLOOKUP($F1255&amp;"",体测成绩!$A$2:$B$530,2,FALSE)))</f>
        <v>56.6</v>
      </c>
      <c r="N1255" s="7" t="str">
        <f>IF(OR(IFERROR(VALUE(M1255)&lt;80,FALSE),COUNTIF(缓考名单!$A$2:$A$49,$F1255&amp;"")&gt;0,COUNTIF(缓考名单!$B$2:$B$49,#REF!)&gt;0,IFERROR(VLOOKUP($F1255&amp;"",学年成绩!$A$2:$B$462,2,FALSE)&lt;&gt;"100%",FALSE)),"是","")</f>
        <v>是</v>
      </c>
      <c r="O1255" s="7"/>
      <c r="P1255" s="8" t="s">
        <v>830</v>
      </c>
    </row>
    <row r="1256" ht="35" customHeight="1" spans="1:16">
      <c r="A1256" s="7">
        <v>381</v>
      </c>
      <c r="B1256" s="7">
        <v>2025</v>
      </c>
      <c r="C1256" s="3" t="s">
        <v>16</v>
      </c>
      <c r="D1256" s="3" t="s">
        <v>17</v>
      </c>
      <c r="E1256" s="3" t="s">
        <v>57</v>
      </c>
      <c r="F1256" s="11" t="s">
        <v>831</v>
      </c>
      <c r="G1256" s="3" t="s">
        <v>19</v>
      </c>
      <c r="H1256" s="7">
        <v>3.1</v>
      </c>
      <c r="I1256" s="7">
        <v>56</v>
      </c>
      <c r="J1256" s="7">
        <v>63.62</v>
      </c>
      <c r="K1256" s="7">
        <f t="shared" si="23"/>
        <v>381</v>
      </c>
      <c r="L1256" s="7">
        <v>51</v>
      </c>
      <c r="M1256" s="7" t="str">
        <f>IF(COUNTIF(体测成绩!$A$2:$A$530,$F1256&amp;"")=0,"",IF(VLOOKUP($F1256&amp;"",体测成绩!$A$2:$B$530,2,FALSE)="免测",80,VLOOKUP($F1256&amp;"",体测成绩!$A$2:$B$530,2,FALSE)))</f>
        <v>62.3</v>
      </c>
      <c r="N1256" s="7" t="str">
        <f>IF(OR(IFERROR(VALUE(M1256)&lt;80,FALSE),COUNTIF(缓考名单!$A$2:$A$49,$F1256&amp;"")&gt;0,COUNTIF(缓考名单!$B$2:$B$49,#REF!)&gt;0,IFERROR(VLOOKUP($F1256&amp;"",学年成绩!$A$2:$B$462,2,FALSE)&lt;&gt;"100%",FALSE)),"是","")</f>
        <v>是</v>
      </c>
      <c r="O1256" s="7"/>
      <c r="P1256" s="8" t="s">
        <v>832</v>
      </c>
    </row>
    <row r="1257" ht="35" customHeight="1" spans="1:16">
      <c r="A1257" s="7">
        <f t="shared" ref="A1257:A1265" si="26">ROW(A382)</f>
        <v>382</v>
      </c>
      <c r="B1257" s="7">
        <v>2025</v>
      </c>
      <c r="C1257" s="3" t="s">
        <v>16</v>
      </c>
      <c r="D1257" s="3" t="s">
        <v>99</v>
      </c>
      <c r="E1257" s="3" t="s">
        <v>100</v>
      </c>
      <c r="F1257" s="11" t="s">
        <v>833</v>
      </c>
      <c r="G1257" s="3" t="s">
        <v>19</v>
      </c>
      <c r="H1257" s="7">
        <v>3.32</v>
      </c>
      <c r="I1257" s="7">
        <v>57</v>
      </c>
      <c r="J1257" s="7">
        <v>63.54</v>
      </c>
      <c r="K1257" s="7">
        <f t="shared" si="23"/>
        <v>382</v>
      </c>
      <c r="L1257" s="7">
        <v>58</v>
      </c>
      <c r="M1257" s="7" t="str">
        <f>IF(COUNTIF(体测成绩!$A$2:$A$530,$F1257&amp;"")=0,"",IF(VLOOKUP($F1257&amp;"",体测成绩!$A$2:$B$530,2,FALSE)="免测",80,VLOOKUP($F1257&amp;"",体测成绩!$A$2:$B$530,2,FALSE)))</f>
        <v>70.7</v>
      </c>
      <c r="N1257" s="7" t="str">
        <f>IF(OR(IFERROR(VALUE(M1257)&lt;80,FALSE),COUNTIF(缓考名单!$A$2:$A$49,$F1257&amp;"")&gt;0,COUNTIF(缓考名单!$B$2:$B$49,#REF!)&gt;0,IFERROR(VLOOKUP($F1257&amp;"",学年成绩!$A$2:$B$462,2,FALSE)&lt;&gt;"100%",FALSE)),"是","")</f>
        <v>是</v>
      </c>
      <c r="O1257" s="7"/>
      <c r="P1257" s="8" t="s">
        <v>834</v>
      </c>
    </row>
    <row r="1258" ht="35" customHeight="1" spans="1:16">
      <c r="A1258" s="7">
        <f t="shared" si="26"/>
        <v>383</v>
      </c>
      <c r="B1258" s="7">
        <v>2025</v>
      </c>
      <c r="C1258" s="3" t="s">
        <v>16</v>
      </c>
      <c r="D1258" s="3" t="s">
        <v>62</v>
      </c>
      <c r="E1258" s="3" t="s">
        <v>63</v>
      </c>
      <c r="F1258" s="11" t="s">
        <v>835</v>
      </c>
      <c r="G1258" s="3" t="s">
        <v>19</v>
      </c>
      <c r="H1258" s="7">
        <v>3.33</v>
      </c>
      <c r="I1258" s="7">
        <v>26</v>
      </c>
      <c r="J1258" s="7">
        <v>63.48</v>
      </c>
      <c r="K1258" s="7">
        <f t="shared" si="23"/>
        <v>383</v>
      </c>
      <c r="L1258" s="7">
        <v>26</v>
      </c>
      <c r="M1258" s="7" t="str">
        <f>IF(COUNTIF(体测成绩!$A$2:$A$530,$F1258&amp;"")=0,"",IF(VLOOKUP($F1258&amp;"",体测成绩!$A$2:$B$530,2,FALSE)="免测",80,VLOOKUP($F1258&amp;"",体测成绩!$A$2:$B$530,2,FALSE)))</f>
        <v>74.8</v>
      </c>
      <c r="N1258" s="7" t="str">
        <f>IF(OR(IFERROR(VALUE(M1258)&lt;80,FALSE),COUNTIF(缓考名单!$A$2:$A$49,$F1258&amp;"")&gt;0,COUNTIF(缓考名单!$B$2:$B$49,#REF!)&gt;0,IFERROR(VLOOKUP($F1258&amp;"",学年成绩!$A$2:$B$462,2,FALSE)&lt;&gt;"100%",FALSE)),"是","")</f>
        <v>是</v>
      </c>
      <c r="O1258" s="7"/>
      <c r="P1258" s="8" t="s">
        <v>836</v>
      </c>
    </row>
    <row r="1259" ht="35" customHeight="1" spans="1:16">
      <c r="A1259" s="7">
        <f t="shared" si="26"/>
        <v>384</v>
      </c>
      <c r="B1259" s="7">
        <v>2025</v>
      </c>
      <c r="C1259" s="3" t="s">
        <v>16</v>
      </c>
      <c r="D1259" s="3" t="s">
        <v>40</v>
      </c>
      <c r="E1259" s="3" t="s">
        <v>41</v>
      </c>
      <c r="F1259" s="11" t="s">
        <v>837</v>
      </c>
      <c r="G1259" s="3" t="s">
        <v>19</v>
      </c>
      <c r="H1259" s="7">
        <v>3.3</v>
      </c>
      <c r="I1259" s="7">
        <v>24</v>
      </c>
      <c r="J1259" s="7">
        <v>63.48</v>
      </c>
      <c r="K1259" s="7">
        <f t="shared" si="23"/>
        <v>384</v>
      </c>
      <c r="L1259" s="7">
        <v>25</v>
      </c>
      <c r="M1259" s="7" t="str">
        <f>IF(COUNTIF(体测成绩!$A$2:$A$530,$F1259&amp;"")=0,"",IF(VLOOKUP($F1259&amp;"",体测成绩!$A$2:$B$530,2,FALSE)="免测",80,VLOOKUP($F1259&amp;"",体测成绩!$A$2:$B$530,2,FALSE)))</f>
        <v>67.5</v>
      </c>
      <c r="N1259" s="7" t="str">
        <f>IF(OR(IFERROR(VALUE(M1259)&lt;80,FALSE),COUNTIF(缓考名单!$A$2:$A$49,$F1259&amp;"")&gt;0,COUNTIF(缓考名单!$B$2:$B$49,#REF!)&gt;0,IFERROR(VLOOKUP($F1259&amp;"",学年成绩!$A$2:$B$462,2,FALSE)&lt;&gt;"100%",FALSE)),"是","")</f>
        <v>是</v>
      </c>
      <c r="O1259" s="7"/>
      <c r="P1259" s="8" t="s">
        <v>838</v>
      </c>
    </row>
    <row r="1260" ht="35" customHeight="1" spans="1:16">
      <c r="A1260" s="7">
        <f t="shared" si="26"/>
        <v>385</v>
      </c>
      <c r="B1260" s="7">
        <v>2025</v>
      </c>
      <c r="C1260" s="3" t="s">
        <v>16</v>
      </c>
      <c r="D1260" s="3" t="s">
        <v>46</v>
      </c>
      <c r="E1260" s="3" t="s">
        <v>47</v>
      </c>
      <c r="F1260" s="11" t="s">
        <v>839</v>
      </c>
      <c r="G1260" s="3" t="s">
        <v>19</v>
      </c>
      <c r="H1260" s="7">
        <v>3.21</v>
      </c>
      <c r="I1260" s="7">
        <v>88</v>
      </c>
      <c r="J1260" s="7">
        <v>63.42</v>
      </c>
      <c r="K1260" s="7">
        <f t="shared" si="23"/>
        <v>385</v>
      </c>
      <c r="L1260" s="7">
        <v>78</v>
      </c>
      <c r="M1260" s="7" t="str">
        <f>IF(COUNTIF(体测成绩!$A$2:$A$530,$F1260&amp;"")=0,"",IF(VLOOKUP($F1260&amp;"",体测成绩!$A$2:$B$530,2,FALSE)="免测",80,VLOOKUP($F1260&amp;"",体测成绩!$A$2:$B$530,2,FALSE)))</f>
        <v>88.0</v>
      </c>
      <c r="N1260" s="7" t="str">
        <f>IF(OR(IFERROR(VALUE(M1260)&lt;80,FALSE),COUNTIF(缓考名单!$A$2:$A$49,$F1260&amp;"")&gt;0,COUNTIF(缓考名单!$B$2:$B$49,#REF!)&gt;0,IFERROR(VLOOKUP($F1260&amp;"",学年成绩!$A$2:$B$462,2,FALSE)&lt;&gt;"100%",FALSE)),"是","")</f>
        <v/>
      </c>
      <c r="O1260" s="7"/>
      <c r="P1260" s="8" t="s">
        <v>840</v>
      </c>
    </row>
    <row r="1261" ht="35" customHeight="1" spans="1:16">
      <c r="A1261" s="7">
        <f t="shared" si="26"/>
        <v>386</v>
      </c>
      <c r="B1261" s="7">
        <v>2025</v>
      </c>
      <c r="C1261" s="3" t="s">
        <v>16</v>
      </c>
      <c r="D1261" s="3" t="s">
        <v>40</v>
      </c>
      <c r="E1261" s="3" t="s">
        <v>41</v>
      </c>
      <c r="F1261" s="11" t="s">
        <v>841</v>
      </c>
      <c r="G1261" s="3" t="s">
        <v>19</v>
      </c>
      <c r="H1261" s="7">
        <v>3.12</v>
      </c>
      <c r="I1261" s="7">
        <v>28</v>
      </c>
      <c r="J1261" s="7">
        <v>63.42</v>
      </c>
      <c r="K1261" s="7">
        <f t="shared" si="23"/>
        <v>386</v>
      </c>
      <c r="L1261" s="7">
        <v>26</v>
      </c>
      <c r="M1261" s="7" t="str">
        <f>IF(COUNTIF(体测成绩!$A$2:$A$530,$F1261&amp;"")=0,"",IF(VLOOKUP($F1261&amp;"",体测成绩!$A$2:$B$530,2,FALSE)="免测",80,VLOOKUP($F1261&amp;"",体测成绩!$A$2:$B$530,2,FALSE)))</f>
        <v>74.4</v>
      </c>
      <c r="N1261" s="7" t="str">
        <f>IF(OR(IFERROR(VALUE(M1261)&lt;80,FALSE),COUNTIF(缓考名单!$A$2:$A$49,$F1261&amp;"")&gt;0,COUNTIF(缓考名单!$B$2:$B$49,#REF!)&gt;0,IFERROR(VLOOKUP($F1261&amp;"",学年成绩!$A$2:$B$462,2,FALSE)&lt;&gt;"100%",FALSE)),"是","")</f>
        <v>是</v>
      </c>
      <c r="O1261" s="7"/>
      <c r="P1261" s="8" t="s">
        <v>842</v>
      </c>
    </row>
    <row r="1262" ht="35" customHeight="1" spans="1:16">
      <c r="A1262" s="7">
        <f t="shared" si="26"/>
        <v>387</v>
      </c>
      <c r="B1262" s="7">
        <v>2025</v>
      </c>
      <c r="C1262" s="3" t="s">
        <v>16</v>
      </c>
      <c r="D1262" s="3" t="s">
        <v>99</v>
      </c>
      <c r="E1262" s="3" t="s">
        <v>119</v>
      </c>
      <c r="F1262" s="11" t="s">
        <v>843</v>
      </c>
      <c r="G1262" s="3" t="s">
        <v>19</v>
      </c>
      <c r="H1262" s="7">
        <v>3.24</v>
      </c>
      <c r="I1262" s="7">
        <v>59</v>
      </c>
      <c r="J1262" s="7">
        <v>63.3</v>
      </c>
      <c r="K1262" s="7">
        <f t="shared" si="23"/>
        <v>387</v>
      </c>
      <c r="L1262" s="7">
        <v>59</v>
      </c>
      <c r="M1262" s="7" t="str">
        <f>IF(COUNTIF(体测成绩!$A$2:$A$530,$F1262&amp;"")=0,"",IF(VLOOKUP($F1262&amp;"",体测成绩!$A$2:$B$530,2,FALSE)="免测",80,VLOOKUP($F1262&amp;"",体测成绩!$A$2:$B$530,2,FALSE)))</f>
        <v>99.0</v>
      </c>
      <c r="N1262" s="7" t="str">
        <f>IF(OR(IFERROR(VALUE(M1262)&lt;80,FALSE),COUNTIF(缓考名单!$A$2:$A$49,$F1262&amp;"")&gt;0,COUNTIF(缓考名单!$B$2:$B$49,#REF!)&gt;0,IFERROR(VLOOKUP($F1262&amp;"",学年成绩!$A$2:$B$462,2,FALSE)&lt;&gt;"100%",FALSE)),"是","")</f>
        <v>是</v>
      </c>
      <c r="O1262" s="7"/>
      <c r="P1262" s="8" t="s">
        <v>844</v>
      </c>
    </row>
    <row r="1263" ht="35" customHeight="1" spans="1:16">
      <c r="A1263" s="7">
        <f t="shared" si="26"/>
        <v>388</v>
      </c>
      <c r="B1263" s="7">
        <v>2025</v>
      </c>
      <c r="C1263" s="3" t="s">
        <v>16</v>
      </c>
      <c r="D1263" s="3" t="s">
        <v>26</v>
      </c>
      <c r="E1263" s="3" t="s">
        <v>54</v>
      </c>
      <c r="F1263" s="11" t="s">
        <v>845</v>
      </c>
      <c r="G1263" s="3" t="s">
        <v>19</v>
      </c>
      <c r="H1263" s="7">
        <v>3.41</v>
      </c>
      <c r="I1263" s="7">
        <v>60</v>
      </c>
      <c r="J1263" s="7">
        <v>63.07</v>
      </c>
      <c r="K1263" s="7">
        <f t="shared" si="23"/>
        <v>388</v>
      </c>
      <c r="L1263" s="7">
        <v>62</v>
      </c>
      <c r="M1263" s="7" t="str">
        <f>IF(COUNTIF(体测成绩!$A$2:$A$530,$F1263&amp;"")=0,"",IF(VLOOKUP($F1263&amp;"",体测成绩!$A$2:$B$530,2,FALSE)="免测",80,VLOOKUP($F1263&amp;"",体测成绩!$A$2:$B$530,2,FALSE)))</f>
        <v>63.4</v>
      </c>
      <c r="N1263" s="7" t="str">
        <f>IF(OR(IFERROR(VALUE(M1263)&lt;80,FALSE),COUNTIF(缓考名单!$A$2:$A$49,$F1263&amp;"")&gt;0,COUNTIF(缓考名单!$B$2:$B$49,#REF!)&gt;0,IFERROR(VLOOKUP($F1263&amp;"",学年成绩!$A$2:$B$462,2,FALSE)&lt;&gt;"100%",FALSE)),"是","")</f>
        <v>是</v>
      </c>
      <c r="O1263" s="7"/>
      <c r="P1263" s="8" t="s">
        <v>846</v>
      </c>
    </row>
    <row r="1264" ht="35" customHeight="1" spans="1:16">
      <c r="A1264" s="7">
        <f t="shared" si="26"/>
        <v>389</v>
      </c>
      <c r="B1264" s="7">
        <v>2025</v>
      </c>
      <c r="C1264" s="3" t="s">
        <v>16</v>
      </c>
      <c r="D1264" s="3" t="s">
        <v>46</v>
      </c>
      <c r="E1264" s="3" t="s">
        <v>89</v>
      </c>
      <c r="F1264" s="11" t="s">
        <v>847</v>
      </c>
      <c r="G1264" s="3" t="s">
        <v>19</v>
      </c>
      <c r="H1264" s="7">
        <v>3.34</v>
      </c>
      <c r="I1264" s="7">
        <v>77</v>
      </c>
      <c r="J1264" s="7">
        <v>63.07</v>
      </c>
      <c r="K1264" s="7">
        <f t="shared" si="23"/>
        <v>389</v>
      </c>
      <c r="L1264" s="7">
        <v>79</v>
      </c>
      <c r="M1264" s="7" t="str">
        <f>IF(COUNTIF(体测成绩!$A$2:$A$530,$F1264&amp;"")=0,"",IF(VLOOKUP($F1264&amp;"",体测成绩!$A$2:$B$530,2,FALSE)="免测",80,VLOOKUP($F1264&amp;"",体测成绩!$A$2:$B$530,2,FALSE)))</f>
        <v>88.8</v>
      </c>
      <c r="N1264" s="7" t="str">
        <f>IF(OR(IFERROR(VALUE(M1264)&lt;80,FALSE),COUNTIF(缓考名单!$A$2:$A$49,$F1264&amp;"")&gt;0,COUNTIF(缓考名单!$B$2:$B$49,#REF!)&gt;0,IFERROR(VLOOKUP($F1264&amp;"",学年成绩!$A$2:$B$462,2,FALSE)&lt;&gt;"100%",FALSE)),"是","")</f>
        <v>是</v>
      </c>
      <c r="O1264" s="7"/>
      <c r="P1264" s="8" t="s">
        <v>848</v>
      </c>
    </row>
    <row r="1265" ht="35" customHeight="1" spans="1:16">
      <c r="A1265" s="7">
        <f t="shared" si="26"/>
        <v>390</v>
      </c>
      <c r="B1265" s="7">
        <v>2025</v>
      </c>
      <c r="C1265" s="3" t="s">
        <v>16</v>
      </c>
      <c r="D1265" s="3" t="s">
        <v>62</v>
      </c>
      <c r="E1265" s="3" t="s">
        <v>63</v>
      </c>
      <c r="F1265" s="11" t="s">
        <v>849</v>
      </c>
      <c r="G1265" s="3" t="s">
        <v>19</v>
      </c>
      <c r="H1265" s="7">
        <v>3.09</v>
      </c>
      <c r="I1265" s="7">
        <v>28</v>
      </c>
      <c r="J1265" s="7">
        <v>63.04</v>
      </c>
      <c r="K1265" s="7">
        <f t="shared" si="23"/>
        <v>390</v>
      </c>
      <c r="L1265" s="7">
        <v>27</v>
      </c>
      <c r="M1265" s="7" t="str">
        <f>IF(COUNTIF(体测成绩!$A$2:$A$530,$F1265&amp;"")=0,"",IF(VLOOKUP($F1265&amp;"",体测成绩!$A$2:$B$530,2,FALSE)="免测",80,VLOOKUP($F1265&amp;"",体测成绩!$A$2:$B$530,2,FALSE)))</f>
        <v>63.8</v>
      </c>
      <c r="N1265" s="7" t="str">
        <f>IF(OR(IFERROR(VALUE(M1265)&lt;80,FALSE),COUNTIF(缓考名单!$A$2:$A$49,$F1265&amp;"")&gt;0,COUNTIF(缓考名单!$B$2:$B$49,#REF!)&gt;0,IFERROR(VLOOKUP($F1265&amp;"",学年成绩!$A$2:$B$462,2,FALSE)&lt;&gt;"100%",FALSE)),"是","")</f>
        <v>是</v>
      </c>
      <c r="O1265" s="7"/>
      <c r="P1265" s="8" t="s">
        <v>850</v>
      </c>
    </row>
    <row r="1266" ht="35" customHeight="1" spans="1:16">
      <c r="A1266" s="7">
        <v>391</v>
      </c>
      <c r="B1266" s="7">
        <v>2025</v>
      </c>
      <c r="C1266" s="3" t="s">
        <v>16</v>
      </c>
      <c r="D1266" s="3" t="s">
        <v>17</v>
      </c>
      <c r="E1266" s="3" t="s">
        <v>57</v>
      </c>
      <c r="F1266" s="11" t="s">
        <v>851</v>
      </c>
      <c r="G1266" s="3" t="s">
        <v>20</v>
      </c>
      <c r="H1266" s="7">
        <v>2.84</v>
      </c>
      <c r="I1266" s="7">
        <v>59</v>
      </c>
      <c r="J1266" s="7">
        <v>63.03</v>
      </c>
      <c r="K1266" s="7">
        <f t="shared" si="23"/>
        <v>391</v>
      </c>
      <c r="L1266" s="7">
        <v>52</v>
      </c>
      <c r="M1266" s="7" t="str">
        <f>IF(COUNTIF(体测成绩!$A$2:$A$530,$F1266&amp;"")=0,"",IF(VLOOKUP($F1266&amp;"",体测成绩!$A$2:$B$530,2,FALSE)="免测",80,VLOOKUP($F1266&amp;"",体测成绩!$A$2:$B$530,2,FALSE)))</f>
        <v>84.4</v>
      </c>
      <c r="N1266" s="7" t="str">
        <f>IF(OR(IFERROR(VALUE(M1266)&lt;80,FALSE),COUNTIF(缓考名单!$A$2:$A$49,$F1266&amp;"")&gt;0,COUNTIF(缓考名单!$B$2:$B$49,#REF!)&gt;0,IFERROR(VLOOKUP($F1266&amp;"",学年成绩!$A$2:$B$462,2,FALSE)&lt;&gt;"100%",FALSE)),"是","")</f>
        <v>是</v>
      </c>
      <c r="O1266" s="7"/>
      <c r="P1266" s="8" t="s">
        <v>852</v>
      </c>
    </row>
    <row r="1267" ht="35" customHeight="1" spans="1:16">
      <c r="A1267" s="7">
        <f>ROW(A392)</f>
        <v>392</v>
      </c>
      <c r="B1267" s="7">
        <v>2025</v>
      </c>
      <c r="C1267" s="3" t="s">
        <v>16</v>
      </c>
      <c r="D1267" s="3" t="s">
        <v>46</v>
      </c>
      <c r="E1267" s="3" t="s">
        <v>94</v>
      </c>
      <c r="F1267" s="11" t="s">
        <v>853</v>
      </c>
      <c r="G1267" s="3" t="s">
        <v>19</v>
      </c>
      <c r="H1267" s="7">
        <v>3.35</v>
      </c>
      <c r="I1267" s="7">
        <v>76</v>
      </c>
      <c r="J1267" s="7">
        <v>63.02</v>
      </c>
      <c r="K1267" s="7">
        <f t="shared" si="23"/>
        <v>392</v>
      </c>
      <c r="L1267" s="7">
        <v>80</v>
      </c>
      <c r="M1267" s="7" t="str">
        <f>IF(COUNTIF(体测成绩!$A$2:$A$530,$F1267&amp;"")=0,"",IF(VLOOKUP($F1267&amp;"",体测成绩!$A$2:$B$530,2,FALSE)="免测",80,VLOOKUP($F1267&amp;"",体测成绩!$A$2:$B$530,2,FALSE)))</f>
        <v>81.8</v>
      </c>
      <c r="N1267" s="7" t="str">
        <f>IF(OR(IFERROR(VALUE(M1267)&lt;80,FALSE),COUNTIF(缓考名单!$A$2:$A$49,$F1267&amp;"")&gt;0,COUNTIF(缓考名单!$B$2:$B$49,#REF!)&gt;0,IFERROR(VLOOKUP($F1267&amp;"",学年成绩!$A$2:$B$462,2,FALSE)&lt;&gt;"100%",FALSE)),"是","")</f>
        <v/>
      </c>
      <c r="O1267" s="7"/>
      <c r="P1267" s="8" t="s">
        <v>854</v>
      </c>
    </row>
    <row r="1268" ht="35" customHeight="1" spans="1:16">
      <c r="A1268" s="7">
        <v>393</v>
      </c>
      <c r="B1268" s="7">
        <v>2025</v>
      </c>
      <c r="C1268" s="3" t="s">
        <v>16</v>
      </c>
      <c r="D1268" s="3" t="s">
        <v>17</v>
      </c>
      <c r="E1268" s="3" t="s">
        <v>57</v>
      </c>
      <c r="F1268" s="11" t="s">
        <v>855</v>
      </c>
      <c r="G1268" s="3" t="s">
        <v>19</v>
      </c>
      <c r="H1268" s="7">
        <v>3.25</v>
      </c>
      <c r="I1268" s="7">
        <v>51</v>
      </c>
      <c r="J1268" s="7">
        <v>62.98</v>
      </c>
      <c r="K1268" s="7">
        <f t="shared" si="23"/>
        <v>393</v>
      </c>
      <c r="L1268" s="7">
        <v>53</v>
      </c>
      <c r="M1268" s="7" t="str">
        <f>IF(COUNTIF(体测成绩!$A$2:$A$530,$F1268&amp;"")=0,"",IF(VLOOKUP($F1268&amp;"",体测成绩!$A$2:$B$530,2,FALSE)="免测",80,VLOOKUP($F1268&amp;"",体测成绩!$A$2:$B$530,2,FALSE)))</f>
        <v>83.0</v>
      </c>
      <c r="N1268" s="7" t="str">
        <f>IF(OR(IFERROR(VALUE(M1268)&lt;80,FALSE),COUNTIF(缓考名单!$A$2:$A$49,$F1268&amp;"")&gt;0,COUNTIF(缓考名单!$B$2:$B$49,#REF!)&gt;0,IFERROR(VLOOKUP($F1268&amp;"",学年成绩!$A$2:$B$462,2,FALSE)&lt;&gt;"100%",FALSE)),"是","")</f>
        <v>是</v>
      </c>
      <c r="O1268" s="7"/>
      <c r="P1268" s="8" t="s">
        <v>856</v>
      </c>
    </row>
    <row r="1269" ht="35" customHeight="1" spans="1:16">
      <c r="A1269" s="7">
        <f t="shared" ref="A1269:A1284" si="27">ROW(A394)</f>
        <v>394</v>
      </c>
      <c r="B1269" s="7">
        <v>2025</v>
      </c>
      <c r="C1269" s="3" t="s">
        <v>16</v>
      </c>
      <c r="D1269" s="3" t="s">
        <v>73</v>
      </c>
      <c r="E1269" s="3" t="s">
        <v>175</v>
      </c>
      <c r="F1269" s="11" t="s">
        <v>857</v>
      </c>
      <c r="G1269" s="3" t="s">
        <v>19</v>
      </c>
      <c r="H1269" s="7">
        <v>3.34</v>
      </c>
      <c r="I1269" s="7">
        <v>63</v>
      </c>
      <c r="J1269" s="7">
        <v>62.97</v>
      </c>
      <c r="K1269" s="7">
        <f t="shared" si="23"/>
        <v>394</v>
      </c>
      <c r="L1269" s="7">
        <v>68</v>
      </c>
      <c r="M1269" s="7" t="str">
        <f>IF(COUNTIF(体测成绩!$A$2:$A$530,$F1269&amp;"")=0,"",IF(VLOOKUP($F1269&amp;"",体测成绩!$A$2:$B$530,2,FALSE)="免测",80,VLOOKUP($F1269&amp;"",体测成绩!$A$2:$B$530,2,FALSE)))</f>
        <v>68.4</v>
      </c>
      <c r="N1269" s="7" t="str">
        <f>IF(OR(IFERROR(VALUE(M1269)&lt;80,FALSE),COUNTIF(缓考名单!$A$2:$A$49,$F1269&amp;"")&gt;0,COUNTIF(缓考名单!$B$2:$B$49,#REF!)&gt;0,IFERROR(VLOOKUP($F1269&amp;"",学年成绩!$A$2:$B$462,2,FALSE)&lt;&gt;"100%",FALSE)),"是","")</f>
        <v>是</v>
      </c>
      <c r="O1269" s="7"/>
      <c r="P1269" s="8" t="s">
        <v>858</v>
      </c>
    </row>
    <row r="1270" ht="35" customHeight="1" spans="1:16">
      <c r="A1270" s="7">
        <f t="shared" si="27"/>
        <v>395</v>
      </c>
      <c r="B1270" s="7">
        <v>2025</v>
      </c>
      <c r="C1270" s="3" t="s">
        <v>16</v>
      </c>
      <c r="D1270" s="3" t="s">
        <v>46</v>
      </c>
      <c r="E1270" s="3" t="s">
        <v>47</v>
      </c>
      <c r="F1270" s="11" t="s">
        <v>859</v>
      </c>
      <c r="G1270" s="3" t="s">
        <v>19</v>
      </c>
      <c r="H1270" s="7">
        <v>3.39</v>
      </c>
      <c r="I1270" s="7">
        <v>73</v>
      </c>
      <c r="J1270" s="7">
        <v>62.96</v>
      </c>
      <c r="K1270" s="7">
        <f t="shared" si="23"/>
        <v>395</v>
      </c>
      <c r="L1270" s="7">
        <v>81</v>
      </c>
      <c r="M1270" s="7" t="str">
        <f>IF(COUNTIF(体测成绩!$A$2:$A$530,$F1270&amp;"")=0,"",IF(VLOOKUP($F1270&amp;"",体测成绩!$A$2:$B$530,2,FALSE)="免测",80,VLOOKUP($F1270&amp;"",体测成绩!$A$2:$B$530,2,FALSE)))</f>
        <v>64.0</v>
      </c>
      <c r="N1270" s="7" t="str">
        <f>IF(OR(IFERROR(VALUE(M1270)&lt;80,FALSE),COUNTIF(缓考名单!$A$2:$A$49,$F1270&amp;"")&gt;0,COUNTIF(缓考名单!$B$2:$B$49,#REF!)&gt;0,IFERROR(VLOOKUP($F1270&amp;"",学年成绩!$A$2:$B$462,2,FALSE)&lt;&gt;"100%",FALSE)),"是","")</f>
        <v>是</v>
      </c>
      <c r="O1270" s="7"/>
      <c r="P1270" s="8" t="s">
        <v>860</v>
      </c>
    </row>
    <row r="1271" ht="35" customHeight="1" spans="1:16">
      <c r="A1271" s="7">
        <f t="shared" si="27"/>
        <v>396</v>
      </c>
      <c r="B1271" s="7">
        <v>2025</v>
      </c>
      <c r="C1271" s="3" t="s">
        <v>16</v>
      </c>
      <c r="D1271" s="3" t="s">
        <v>26</v>
      </c>
      <c r="E1271" s="3" t="s">
        <v>105</v>
      </c>
      <c r="F1271" s="11" t="s">
        <v>861</v>
      </c>
      <c r="G1271" s="3" t="s">
        <v>19</v>
      </c>
      <c r="H1271" s="7">
        <v>3.38</v>
      </c>
      <c r="I1271" s="7">
        <v>61</v>
      </c>
      <c r="J1271" s="7">
        <v>62.87</v>
      </c>
      <c r="K1271" s="7">
        <f t="shared" si="23"/>
        <v>396</v>
      </c>
      <c r="L1271" s="7">
        <v>63</v>
      </c>
      <c r="M1271" s="7" t="str">
        <f>IF(COUNTIF(体测成绩!$A$2:$A$530,$F1271&amp;"")=0,"",IF(VLOOKUP($F1271&amp;"",体测成绩!$A$2:$B$530,2,FALSE)="免测",80,VLOOKUP($F1271&amp;"",体测成绩!$A$2:$B$530,2,FALSE)))</f>
        <v>68.9</v>
      </c>
      <c r="N1271" s="7" t="str">
        <f>IF(OR(IFERROR(VALUE(M1271)&lt;80,FALSE),COUNTIF(缓考名单!$A$2:$A$49,$F1271&amp;"")&gt;0,COUNTIF(缓考名单!$B$2:$B$49,#REF!)&gt;0,IFERROR(VLOOKUP($F1271&amp;"",学年成绩!$A$2:$B$462,2,FALSE)&lt;&gt;"100%",FALSE)),"是","")</f>
        <v>是</v>
      </c>
      <c r="O1271" s="7"/>
      <c r="P1271" s="8" t="s">
        <v>862</v>
      </c>
    </row>
    <row r="1272" ht="35" customHeight="1" spans="1:16">
      <c r="A1272" s="7">
        <f t="shared" si="27"/>
        <v>397</v>
      </c>
      <c r="B1272" s="7">
        <v>2025</v>
      </c>
      <c r="C1272" s="3" t="s">
        <v>16</v>
      </c>
      <c r="D1272" s="3" t="s">
        <v>26</v>
      </c>
      <c r="E1272" s="3" t="s">
        <v>27</v>
      </c>
      <c r="F1272" s="11" t="s">
        <v>863</v>
      </c>
      <c r="G1272" s="3" t="s">
        <v>19</v>
      </c>
      <c r="H1272" s="7">
        <v>3.36</v>
      </c>
      <c r="I1272" s="7">
        <v>63</v>
      </c>
      <c r="J1272" s="7">
        <v>62.82</v>
      </c>
      <c r="K1272" s="7">
        <f t="shared" si="23"/>
        <v>397</v>
      </c>
      <c r="L1272" s="7">
        <v>64</v>
      </c>
      <c r="M1272" s="7" t="str">
        <f>IF(COUNTIF(体测成绩!$A$2:$A$530,$F1272&amp;"")=0,"",IF(VLOOKUP($F1272&amp;"",体测成绩!$A$2:$B$530,2,FALSE)="免测",80,VLOOKUP($F1272&amp;"",体测成绩!$A$2:$B$530,2,FALSE)))</f>
        <v>80.0</v>
      </c>
      <c r="N1272" s="7" t="str">
        <f>IF(OR(IFERROR(VALUE(M1272)&lt;80,FALSE),COUNTIF(缓考名单!$A$2:$A$49,$F1272&amp;"")&gt;0,COUNTIF(缓考名单!$B$2:$B$49,#REF!)&gt;0,IFERROR(VLOOKUP($F1272&amp;"",学年成绩!$A$2:$B$462,2,FALSE)&lt;&gt;"100%",FALSE)),"是","")</f>
        <v>是</v>
      </c>
      <c r="O1272" s="7"/>
      <c r="P1272" s="8" t="s">
        <v>864</v>
      </c>
    </row>
    <row r="1273" ht="35" customHeight="1" spans="1:16">
      <c r="A1273" s="7">
        <f t="shared" si="27"/>
        <v>398</v>
      </c>
      <c r="B1273" s="7">
        <v>2025</v>
      </c>
      <c r="C1273" s="3" t="s">
        <v>16</v>
      </c>
      <c r="D1273" s="3" t="s">
        <v>73</v>
      </c>
      <c r="E1273" s="3" t="s">
        <v>108</v>
      </c>
      <c r="F1273" s="11" t="s">
        <v>865</v>
      </c>
      <c r="G1273" s="3" t="s">
        <v>19</v>
      </c>
      <c r="H1273" s="7">
        <v>3.31</v>
      </c>
      <c r="I1273" s="7">
        <v>66</v>
      </c>
      <c r="J1273" s="7">
        <v>62.79</v>
      </c>
      <c r="K1273" s="7">
        <f t="shared" si="23"/>
        <v>398</v>
      </c>
      <c r="L1273" s="7">
        <v>69</v>
      </c>
      <c r="M1273" s="7" t="str">
        <f>IF(COUNTIF(体测成绩!$A$2:$A$530,$F1273&amp;"")=0,"",IF(VLOOKUP($F1273&amp;"",体测成绩!$A$2:$B$530,2,FALSE)="免测",80,VLOOKUP($F1273&amp;"",体测成绩!$A$2:$B$530,2,FALSE)))</f>
        <v>74.9</v>
      </c>
      <c r="N1273" s="7" t="str">
        <f>IF(OR(IFERROR(VALUE(M1273)&lt;80,FALSE),COUNTIF(缓考名单!$A$2:$A$49,$F1273&amp;"")&gt;0,COUNTIF(缓考名单!$B$2:$B$49,#REF!)&gt;0,IFERROR(VLOOKUP($F1273&amp;"",学年成绩!$A$2:$B$462,2,FALSE)&lt;&gt;"100%",FALSE)),"是","")</f>
        <v>是</v>
      </c>
      <c r="O1273" s="7"/>
      <c r="P1273" s="8" t="s">
        <v>866</v>
      </c>
    </row>
    <row r="1274" ht="35" customHeight="1" spans="1:16">
      <c r="A1274" s="7">
        <f t="shared" si="27"/>
        <v>399</v>
      </c>
      <c r="B1274" s="7">
        <v>2025</v>
      </c>
      <c r="C1274" s="3" t="s">
        <v>16</v>
      </c>
      <c r="D1274" s="3" t="s">
        <v>73</v>
      </c>
      <c r="E1274" s="3" t="s">
        <v>108</v>
      </c>
      <c r="F1274" s="11" t="s">
        <v>867</v>
      </c>
      <c r="G1274" s="3" t="s">
        <v>20</v>
      </c>
      <c r="H1274" s="7">
        <v>3.32</v>
      </c>
      <c r="I1274" s="7">
        <v>65</v>
      </c>
      <c r="J1274" s="7">
        <v>62.6</v>
      </c>
      <c r="K1274" s="7">
        <f t="shared" si="23"/>
        <v>399</v>
      </c>
      <c r="L1274" s="7">
        <v>70</v>
      </c>
      <c r="M1274" s="7" t="str">
        <f>IF(COUNTIF(体测成绩!$A$2:$A$530,$F1274&amp;"")=0,"",IF(VLOOKUP($F1274&amp;"",体测成绩!$A$2:$B$530,2,FALSE)="免测",80,VLOOKUP($F1274&amp;"",体测成绩!$A$2:$B$530,2,FALSE)))</f>
        <v>61.2</v>
      </c>
      <c r="N1274" s="7" t="str">
        <f>IF(OR(IFERROR(VALUE(M1274)&lt;80,FALSE),COUNTIF(缓考名单!$A$2:$A$49,$F1274&amp;"")&gt;0,COUNTIF(缓考名单!$B$2:$B$49,#REF!)&gt;0,IFERROR(VLOOKUP($F1274&amp;"",学年成绩!$A$2:$B$462,2,FALSE)&lt;&gt;"100%",FALSE)),"是","")</f>
        <v>是</v>
      </c>
      <c r="O1274" s="7"/>
      <c r="P1274" s="8" t="s">
        <v>868</v>
      </c>
    </row>
    <row r="1275" ht="35" customHeight="1" spans="1:16">
      <c r="A1275" s="7">
        <f t="shared" si="27"/>
        <v>400</v>
      </c>
      <c r="B1275" s="7">
        <v>2025</v>
      </c>
      <c r="C1275" s="3" t="s">
        <v>16</v>
      </c>
      <c r="D1275" s="3" t="s">
        <v>26</v>
      </c>
      <c r="E1275" s="3" t="s">
        <v>54</v>
      </c>
      <c r="F1275" s="11" t="s">
        <v>869</v>
      </c>
      <c r="G1275" s="3" t="s">
        <v>19</v>
      </c>
      <c r="H1275" s="7">
        <v>3.33</v>
      </c>
      <c r="I1275" s="7">
        <v>65</v>
      </c>
      <c r="J1275" s="7">
        <v>62.6</v>
      </c>
      <c r="K1275" s="7">
        <f t="shared" si="23"/>
        <v>400</v>
      </c>
      <c r="L1275" s="7">
        <v>65</v>
      </c>
      <c r="M1275" s="7" t="str">
        <f>IF(COUNTIF(体测成绩!$A$2:$A$530,$F1275&amp;"")=0,"",IF(VLOOKUP($F1275&amp;"",体测成绩!$A$2:$B$530,2,FALSE)="免测",80,VLOOKUP($F1275&amp;"",体测成绩!$A$2:$B$530,2,FALSE)))</f>
        <v>82.8</v>
      </c>
      <c r="N1275" s="7" t="str">
        <f>IF(OR(IFERROR(VALUE(M1275)&lt;80,FALSE),COUNTIF(缓考名单!$A$2:$A$49,$F1275&amp;"")&gt;0,COUNTIF(缓考名单!$B$2:$B$49,#REF!)&gt;0,IFERROR(VLOOKUP($F1275&amp;"",学年成绩!$A$2:$B$462,2,FALSE)&lt;&gt;"100%",FALSE)),"是","")</f>
        <v>是</v>
      </c>
      <c r="O1275" s="7"/>
      <c r="P1275" s="8" t="s">
        <v>870</v>
      </c>
    </row>
    <row r="1276" ht="35" customHeight="1" spans="1:16">
      <c r="A1276" s="7">
        <f t="shared" si="27"/>
        <v>401</v>
      </c>
      <c r="B1276" s="7">
        <v>2025</v>
      </c>
      <c r="C1276" s="3" t="s">
        <v>16</v>
      </c>
      <c r="D1276" s="3" t="s">
        <v>40</v>
      </c>
      <c r="E1276" s="3" t="s">
        <v>41</v>
      </c>
      <c r="F1276" s="11" t="s">
        <v>871</v>
      </c>
      <c r="G1276" s="3" t="s">
        <v>19</v>
      </c>
      <c r="H1276" s="7">
        <v>3.23</v>
      </c>
      <c r="I1276" s="7">
        <v>26</v>
      </c>
      <c r="J1276" s="7">
        <v>62.59</v>
      </c>
      <c r="K1276" s="7">
        <f t="shared" si="23"/>
        <v>401</v>
      </c>
      <c r="L1276" s="7">
        <v>27</v>
      </c>
      <c r="M1276" s="7" t="str">
        <f>IF(COUNTIF(体测成绩!$A$2:$A$530,$F1276&amp;"")=0,"",IF(VLOOKUP($F1276&amp;"",体测成绩!$A$2:$B$530,2,FALSE)="免测",80,VLOOKUP($F1276&amp;"",体测成绩!$A$2:$B$530,2,FALSE)))</f>
        <v>66.6</v>
      </c>
      <c r="N1276" s="7" t="str">
        <f>IF(OR(IFERROR(VALUE(M1276)&lt;80,FALSE),COUNTIF(缓考名单!$A$2:$A$49,$F1276&amp;"")&gt;0,COUNTIF(缓考名单!$B$2:$B$49,#REF!)&gt;0,IFERROR(VLOOKUP($F1276&amp;"",学年成绩!$A$2:$B$462,2,FALSE)&lt;&gt;"100%",FALSE)),"是","")</f>
        <v>是</v>
      </c>
      <c r="O1276" s="7"/>
      <c r="P1276" s="8" t="s">
        <v>872</v>
      </c>
    </row>
    <row r="1277" ht="35" customHeight="1" spans="1:16">
      <c r="A1277" s="7">
        <f t="shared" si="27"/>
        <v>402</v>
      </c>
      <c r="B1277" s="7">
        <v>2025</v>
      </c>
      <c r="C1277" s="3" t="s">
        <v>16</v>
      </c>
      <c r="D1277" s="3" t="s">
        <v>73</v>
      </c>
      <c r="E1277" s="3" t="s">
        <v>108</v>
      </c>
      <c r="F1277" s="11" t="s">
        <v>873</v>
      </c>
      <c r="G1277" s="3" t="s">
        <v>19</v>
      </c>
      <c r="H1277" s="7">
        <v>3.28</v>
      </c>
      <c r="I1277" s="7">
        <v>67</v>
      </c>
      <c r="J1277" s="7">
        <v>62.54</v>
      </c>
      <c r="K1277" s="7">
        <f t="shared" si="23"/>
        <v>402</v>
      </c>
      <c r="L1277" s="7">
        <v>71</v>
      </c>
      <c r="M1277" s="7" t="str">
        <f>IF(COUNTIF(体测成绩!$A$2:$A$530,$F1277&amp;"")=0,"",IF(VLOOKUP($F1277&amp;"",体测成绩!$A$2:$B$530,2,FALSE)="免测",80,VLOOKUP($F1277&amp;"",体测成绩!$A$2:$B$530,2,FALSE)))</f>
        <v>79.3</v>
      </c>
      <c r="N1277" s="7" t="str">
        <f>IF(OR(IFERROR(VALUE(M1277)&lt;80,FALSE),COUNTIF(缓考名单!$A$2:$A$49,$F1277&amp;"")&gt;0,COUNTIF(缓考名单!$B$2:$B$49,#REF!)&gt;0,IFERROR(VLOOKUP($F1277&amp;"",学年成绩!$A$2:$B$462,2,FALSE)&lt;&gt;"100%",FALSE)),"是","")</f>
        <v>是</v>
      </c>
      <c r="O1277" s="7"/>
      <c r="P1277" s="8" t="s">
        <v>874</v>
      </c>
    </row>
    <row r="1278" ht="35" customHeight="1" spans="1:16">
      <c r="A1278" s="7">
        <f t="shared" si="27"/>
        <v>403</v>
      </c>
      <c r="B1278" s="7">
        <v>2025</v>
      </c>
      <c r="C1278" s="3" t="s">
        <v>16</v>
      </c>
      <c r="D1278" s="3" t="s">
        <v>17</v>
      </c>
      <c r="E1278" s="3" t="s">
        <v>35</v>
      </c>
      <c r="F1278" s="11" t="s">
        <v>875</v>
      </c>
      <c r="G1278" s="3" t="s">
        <v>19</v>
      </c>
      <c r="H1278" s="7">
        <v>3.26</v>
      </c>
      <c r="I1278" s="7">
        <v>50</v>
      </c>
      <c r="J1278" s="7">
        <v>62.53</v>
      </c>
      <c r="K1278" s="7">
        <f t="shared" si="23"/>
        <v>403</v>
      </c>
      <c r="L1278" s="7">
        <v>54</v>
      </c>
      <c r="M1278" s="7" t="str">
        <f>IF(COUNTIF(体测成绩!$A$2:$A$530,$F1278&amp;"")=0,"",IF(VLOOKUP($F1278&amp;"",体测成绩!$A$2:$B$530,2,FALSE)="免测",80,VLOOKUP($F1278&amp;"",体测成绩!$A$2:$B$530,2,FALSE)))</f>
        <v>60.6</v>
      </c>
      <c r="N1278" s="7" t="str">
        <f>IF(OR(IFERROR(VALUE(M1278)&lt;80,FALSE),COUNTIF(缓考名单!$A$2:$A$49,$F1278&amp;"")&gt;0,COUNTIF(缓考名单!$B$2:$B$49,#REF!)&gt;0,IFERROR(VLOOKUP($F1278&amp;"",学年成绩!$A$2:$B$462,2,FALSE)&lt;&gt;"100%",FALSE)),"是","")</f>
        <v>是</v>
      </c>
      <c r="O1278" s="7"/>
      <c r="P1278" s="8" t="s">
        <v>876</v>
      </c>
    </row>
    <row r="1279" ht="35" customHeight="1" spans="1:16">
      <c r="A1279" s="7">
        <f t="shared" si="27"/>
        <v>404</v>
      </c>
      <c r="B1279" s="7">
        <v>2025</v>
      </c>
      <c r="C1279" s="3" t="s">
        <v>16</v>
      </c>
      <c r="D1279" s="3" t="s">
        <v>62</v>
      </c>
      <c r="E1279" s="3" t="s">
        <v>63</v>
      </c>
      <c r="F1279" s="11" t="s">
        <v>877</v>
      </c>
      <c r="G1279" s="3" t="s">
        <v>19</v>
      </c>
      <c r="H1279" s="7">
        <v>3.26</v>
      </c>
      <c r="I1279" s="7">
        <v>27</v>
      </c>
      <c r="J1279" s="7">
        <v>62.53</v>
      </c>
      <c r="K1279" s="7">
        <f t="shared" si="23"/>
        <v>404</v>
      </c>
      <c r="L1279" s="7">
        <v>28</v>
      </c>
      <c r="M1279" s="7" t="str">
        <f>IF(COUNTIF(体测成绩!$A$2:$A$530,$F1279&amp;"")=0,"",IF(VLOOKUP($F1279&amp;"",体测成绩!$A$2:$B$530,2,FALSE)="免测",80,VLOOKUP($F1279&amp;"",体测成绩!$A$2:$B$530,2,FALSE)))</f>
        <v>68.8</v>
      </c>
      <c r="N1279" s="7" t="str">
        <f>IF(OR(IFERROR(VALUE(M1279)&lt;80,FALSE),COUNTIF(缓考名单!$A$2:$A$49,$F1279&amp;"")&gt;0,COUNTIF(缓考名单!$B$2:$B$49,#REF!)&gt;0,IFERROR(VLOOKUP($F1279&amp;"",学年成绩!$A$2:$B$462,2,FALSE)&lt;&gt;"100%",FALSE)),"是","")</f>
        <v>是</v>
      </c>
      <c r="O1279" s="7"/>
      <c r="P1279" s="8" t="s">
        <v>878</v>
      </c>
    </row>
    <row r="1280" ht="35" customHeight="1" spans="1:16">
      <c r="A1280" s="7">
        <f t="shared" si="27"/>
        <v>405</v>
      </c>
      <c r="B1280" s="7">
        <v>2025</v>
      </c>
      <c r="C1280" s="3" t="s">
        <v>16</v>
      </c>
      <c r="D1280" s="3" t="s">
        <v>26</v>
      </c>
      <c r="E1280" s="3" t="s">
        <v>105</v>
      </c>
      <c r="F1280" s="11" t="s">
        <v>879</v>
      </c>
      <c r="G1280" s="3" t="s">
        <v>19</v>
      </c>
      <c r="H1280" s="7">
        <v>3.3</v>
      </c>
      <c r="I1280" s="7">
        <v>67</v>
      </c>
      <c r="J1280" s="7">
        <v>62.53</v>
      </c>
      <c r="K1280" s="7">
        <f t="shared" si="23"/>
        <v>405</v>
      </c>
      <c r="L1280" s="7">
        <v>66</v>
      </c>
      <c r="M1280" s="7" t="str">
        <f>IF(COUNTIF(体测成绩!$A$2:$A$530,$F1280&amp;"")=0,"",IF(VLOOKUP($F1280&amp;"",体测成绩!$A$2:$B$530,2,FALSE)="免测",80,VLOOKUP($F1280&amp;"",体测成绩!$A$2:$B$530,2,FALSE)))</f>
        <v>93.1</v>
      </c>
      <c r="N1280" s="7" t="str">
        <f>IF(OR(IFERROR(VALUE(M1280)&lt;80,FALSE),COUNTIF(缓考名单!$A$2:$A$49,$F1280&amp;"")&gt;0,COUNTIF(缓考名单!$B$2:$B$49,#REF!)&gt;0,IFERROR(VLOOKUP($F1280&amp;"",学年成绩!$A$2:$B$462,2,FALSE)&lt;&gt;"100%",FALSE)),"是","")</f>
        <v>是</v>
      </c>
      <c r="O1280" s="7"/>
      <c r="P1280" s="8" t="s">
        <v>880</v>
      </c>
    </row>
    <row r="1281" ht="35" customHeight="1" spans="1:16">
      <c r="A1281" s="7">
        <f t="shared" si="27"/>
        <v>406</v>
      </c>
      <c r="B1281" s="7">
        <v>2025</v>
      </c>
      <c r="C1281" s="3" t="s">
        <v>16</v>
      </c>
      <c r="D1281" s="3" t="s">
        <v>26</v>
      </c>
      <c r="E1281" s="3" t="s">
        <v>27</v>
      </c>
      <c r="F1281" s="11" t="s">
        <v>881</v>
      </c>
      <c r="G1281" s="3" t="s">
        <v>20</v>
      </c>
      <c r="H1281" s="7">
        <v>3.35</v>
      </c>
      <c r="I1281" s="7">
        <v>64</v>
      </c>
      <c r="J1281" s="7">
        <v>62.48</v>
      </c>
      <c r="K1281" s="7">
        <f t="shared" si="23"/>
        <v>406</v>
      </c>
      <c r="L1281" s="7">
        <v>67</v>
      </c>
      <c r="M1281" s="7" t="str">
        <f>IF(COUNTIF(体测成绩!$A$2:$A$530,$F1281&amp;"")=0,"",IF(VLOOKUP($F1281&amp;"",体测成绩!$A$2:$B$530,2,FALSE)="免测",80,VLOOKUP($F1281&amp;"",体测成绩!$A$2:$B$530,2,FALSE)))</f>
        <v>70.0</v>
      </c>
      <c r="N1281" s="7" t="str">
        <f>IF(OR(IFERROR(VALUE(M1281)&lt;80,FALSE),COUNTIF(缓考名单!$A$2:$A$49,$F1281&amp;"")&gt;0,COUNTIF(缓考名单!$B$2:$B$49,#REF!)&gt;0,IFERROR(VLOOKUP($F1281&amp;"",学年成绩!$A$2:$B$462,2,FALSE)&lt;&gt;"100%",FALSE)),"是","")</f>
        <v>是</v>
      </c>
      <c r="O1281" s="7"/>
      <c r="P1281" s="8" t="s">
        <v>882</v>
      </c>
    </row>
    <row r="1282" ht="35" customHeight="1" spans="1:16">
      <c r="A1282" s="7">
        <f t="shared" si="27"/>
        <v>407</v>
      </c>
      <c r="B1282" s="7">
        <v>2025</v>
      </c>
      <c r="C1282" s="3" t="s">
        <v>16</v>
      </c>
      <c r="D1282" s="3" t="s">
        <v>26</v>
      </c>
      <c r="E1282" s="3" t="s">
        <v>105</v>
      </c>
      <c r="F1282" s="11" t="s">
        <v>883</v>
      </c>
      <c r="G1282" s="3" t="s">
        <v>19</v>
      </c>
      <c r="H1282" s="7">
        <v>3.13</v>
      </c>
      <c r="I1282" s="7">
        <v>76</v>
      </c>
      <c r="J1282" s="7">
        <v>62.48</v>
      </c>
      <c r="K1282" s="7">
        <f t="shared" si="23"/>
        <v>407</v>
      </c>
      <c r="L1282" s="7">
        <v>67</v>
      </c>
      <c r="M1282" s="7" t="str">
        <f>IF(COUNTIF(体测成绩!$A$2:$A$530,$F1282&amp;"")=0,"",IF(VLOOKUP($F1282&amp;"",体测成绩!$A$2:$B$530,2,FALSE)="免测",80,VLOOKUP($F1282&amp;"",体测成绩!$A$2:$B$530,2,FALSE)))</f>
        <v>71.8</v>
      </c>
      <c r="N1282" s="7" t="str">
        <f>IF(OR(IFERROR(VALUE(M1282)&lt;80,FALSE),COUNTIF(缓考名单!$A$2:$A$49,$F1282&amp;"")&gt;0,COUNTIF(缓考名单!$B$2:$B$49,#REF!)&gt;0,IFERROR(VLOOKUP($F1282&amp;"",学年成绩!$A$2:$B$462,2,FALSE)&lt;&gt;"100%",FALSE)),"是","")</f>
        <v>是</v>
      </c>
      <c r="O1282" s="7"/>
      <c r="P1282" s="8" t="s">
        <v>884</v>
      </c>
    </row>
    <row r="1283" ht="35" customHeight="1" spans="1:16">
      <c r="A1283" s="7">
        <f t="shared" si="27"/>
        <v>408</v>
      </c>
      <c r="B1283" s="7">
        <v>2025</v>
      </c>
      <c r="C1283" s="3" t="s">
        <v>16</v>
      </c>
      <c r="D1283" s="3" t="s">
        <v>26</v>
      </c>
      <c r="E1283" s="3" t="s">
        <v>105</v>
      </c>
      <c r="F1283" s="11" t="s">
        <v>885</v>
      </c>
      <c r="G1283" s="3" t="s">
        <v>20</v>
      </c>
      <c r="H1283" s="7">
        <v>3.31</v>
      </c>
      <c r="I1283" s="7">
        <v>66</v>
      </c>
      <c r="J1283" s="7">
        <v>62.45</v>
      </c>
      <c r="K1283" s="7">
        <f t="shared" si="23"/>
        <v>408</v>
      </c>
      <c r="L1283" s="7">
        <v>69</v>
      </c>
      <c r="M1283" s="7" t="str">
        <f>IF(COUNTIF(体测成绩!$A$2:$A$530,$F1283&amp;"")=0,"",IF(VLOOKUP($F1283&amp;"",体测成绩!$A$2:$B$530,2,FALSE)="免测",80,VLOOKUP($F1283&amp;"",体测成绩!$A$2:$B$530,2,FALSE)))</f>
        <v>85.0</v>
      </c>
      <c r="N1283" s="7" t="str">
        <f>IF(OR(IFERROR(VALUE(M1283)&lt;80,FALSE),COUNTIF(缓考名单!$A$2:$A$49,$F1283&amp;"")&gt;0,COUNTIF(缓考名单!$B$2:$B$49,#REF!)&gt;0,IFERROR(VLOOKUP($F1283&amp;"",学年成绩!$A$2:$B$462,2,FALSE)&lt;&gt;"100%",FALSE)),"是","")</f>
        <v>是</v>
      </c>
      <c r="O1283" s="7"/>
      <c r="P1283" s="8" t="s">
        <v>886</v>
      </c>
    </row>
    <row r="1284" ht="35" customHeight="1" spans="1:16">
      <c r="A1284" s="7">
        <f t="shared" si="27"/>
        <v>409</v>
      </c>
      <c r="B1284" s="7">
        <v>2025</v>
      </c>
      <c r="C1284" s="3" t="s">
        <v>16</v>
      </c>
      <c r="D1284" s="3" t="s">
        <v>17</v>
      </c>
      <c r="E1284" s="3" t="s">
        <v>35</v>
      </c>
      <c r="F1284" s="11" t="s">
        <v>887</v>
      </c>
      <c r="G1284" s="3" t="s">
        <v>19</v>
      </c>
      <c r="H1284" s="7">
        <v>3.22</v>
      </c>
      <c r="I1284" s="7">
        <v>52</v>
      </c>
      <c r="J1284" s="7">
        <v>62.4</v>
      </c>
      <c r="K1284" s="7">
        <f t="shared" si="23"/>
        <v>409</v>
      </c>
      <c r="L1284" s="7">
        <v>55</v>
      </c>
      <c r="M1284" s="7" t="str">
        <f>IF(COUNTIF(体测成绩!$A$2:$A$530,$F1284&amp;"")=0,"",IF(VLOOKUP($F1284&amp;"",体测成绩!$A$2:$B$530,2,FALSE)="免测",80,VLOOKUP($F1284&amp;"",体测成绩!$A$2:$B$530,2,FALSE)))</f>
        <v>75.2</v>
      </c>
      <c r="N1284" s="7" t="str">
        <f>IF(OR(IFERROR(VALUE(M1284)&lt;80,FALSE),COUNTIF(缓考名单!$A$2:$A$49,$F1284&amp;"")&gt;0,COUNTIF(缓考名单!$B$2:$B$49,#REF!)&gt;0,IFERROR(VLOOKUP($F1284&amp;"",学年成绩!$A$2:$B$462,2,FALSE)&lt;&gt;"100%",FALSE)),"是","")</f>
        <v>是</v>
      </c>
      <c r="O1284" s="7"/>
      <c r="P1284" s="8" t="s">
        <v>888</v>
      </c>
    </row>
    <row r="1285" ht="35" customHeight="1" spans="1:16">
      <c r="A1285" s="7">
        <v>410</v>
      </c>
      <c r="B1285" s="7">
        <v>2025</v>
      </c>
      <c r="C1285" s="3" t="s">
        <v>16</v>
      </c>
      <c r="D1285" s="3" t="s">
        <v>17</v>
      </c>
      <c r="E1285" s="3" t="s">
        <v>57</v>
      </c>
      <c r="F1285" s="11" t="s">
        <v>889</v>
      </c>
      <c r="G1285" s="3" t="s">
        <v>20</v>
      </c>
      <c r="H1285" s="7">
        <v>3.2</v>
      </c>
      <c r="I1285" s="7">
        <v>53</v>
      </c>
      <c r="J1285" s="7">
        <v>62.25</v>
      </c>
      <c r="K1285" s="7">
        <f t="shared" si="23"/>
        <v>410</v>
      </c>
      <c r="L1285" s="7">
        <v>56</v>
      </c>
      <c r="M1285" s="7" t="str">
        <f>IF(COUNTIF(体测成绩!$A$2:$A$530,$F1285&amp;"")=0,"",IF(VLOOKUP($F1285&amp;"",体测成绩!$A$2:$B$530,2,FALSE)="免测",80,VLOOKUP($F1285&amp;"",体测成绩!$A$2:$B$530,2,FALSE)))</f>
        <v>78.5</v>
      </c>
      <c r="N1285" s="7" t="str">
        <f>IF(OR(IFERROR(VALUE(M1285)&lt;80,FALSE),COUNTIF(缓考名单!$A$2:$A$49,$F1285&amp;"")&gt;0,COUNTIF(缓考名单!$B$2:$B$49,#REF!)&gt;0,IFERROR(VLOOKUP($F1285&amp;"",学年成绩!$A$2:$B$462,2,FALSE)&lt;&gt;"100%",FALSE)),"是","")</f>
        <v>是</v>
      </c>
      <c r="O1285" s="7"/>
      <c r="P1285" s="8" t="s">
        <v>890</v>
      </c>
    </row>
    <row r="1286" ht="35" customHeight="1" spans="1:16">
      <c r="A1286" s="7">
        <f t="shared" ref="A1286:A1310" si="28">ROW(A411)</f>
        <v>411</v>
      </c>
      <c r="B1286" s="7">
        <v>2025</v>
      </c>
      <c r="C1286" s="3" t="s">
        <v>16</v>
      </c>
      <c r="D1286" s="3" t="s">
        <v>99</v>
      </c>
      <c r="E1286" s="3" t="s">
        <v>100</v>
      </c>
      <c r="F1286" s="11" t="s">
        <v>891</v>
      </c>
      <c r="G1286" s="3" t="s">
        <v>20</v>
      </c>
      <c r="H1286" s="7">
        <v>3.26</v>
      </c>
      <c r="I1286" s="7">
        <v>58</v>
      </c>
      <c r="J1286" s="7">
        <v>62.2</v>
      </c>
      <c r="K1286" s="7">
        <f t="shared" si="23"/>
        <v>411</v>
      </c>
      <c r="L1286" s="7">
        <v>60</v>
      </c>
      <c r="M1286" s="7" t="str">
        <f>IF(COUNTIF(体测成绩!$A$2:$A$530,$F1286&amp;"")=0,"",IF(VLOOKUP($F1286&amp;"",体测成绩!$A$2:$B$530,2,FALSE)="免测",80,VLOOKUP($F1286&amp;"",体测成绩!$A$2:$B$530,2,FALSE)))</f>
        <v>70.4</v>
      </c>
      <c r="N1286" s="7" t="str">
        <f>IF(OR(IFERROR(VALUE(M1286)&lt;80,FALSE),COUNTIF(缓考名单!$A$2:$A$49,$F1286&amp;"")&gt;0,COUNTIF(缓考名单!$B$2:$B$49,#REF!)&gt;0,IFERROR(VLOOKUP($F1286&amp;"",学年成绩!$A$2:$B$462,2,FALSE)&lt;&gt;"100%",FALSE)),"是","")</f>
        <v>是</v>
      </c>
      <c r="O1286" s="7"/>
      <c r="P1286" s="8" t="s">
        <v>892</v>
      </c>
    </row>
    <row r="1287" ht="35" customHeight="1" spans="1:16">
      <c r="A1287" s="7">
        <f t="shared" si="28"/>
        <v>412</v>
      </c>
      <c r="B1287" s="7">
        <v>2025</v>
      </c>
      <c r="C1287" s="3" t="s">
        <v>16</v>
      </c>
      <c r="D1287" s="3" t="s">
        <v>46</v>
      </c>
      <c r="E1287" s="3" t="s">
        <v>94</v>
      </c>
      <c r="F1287" s="11" t="s">
        <v>893</v>
      </c>
      <c r="G1287" s="3" t="s">
        <v>20</v>
      </c>
      <c r="H1287" s="7">
        <v>3.32</v>
      </c>
      <c r="I1287" s="7">
        <v>80</v>
      </c>
      <c r="J1287" s="7">
        <v>62.19</v>
      </c>
      <c r="K1287" s="7">
        <f t="shared" si="23"/>
        <v>412</v>
      </c>
      <c r="L1287" s="7">
        <v>82</v>
      </c>
      <c r="M1287" s="7" t="str">
        <f>IF(COUNTIF(体测成绩!$A$2:$A$530,$F1287&amp;"")=0,"",IF(VLOOKUP($F1287&amp;"",体测成绩!$A$2:$B$530,2,FALSE)="免测",80,VLOOKUP($F1287&amp;"",体测成绩!$A$2:$B$530,2,FALSE)))</f>
        <v>63.2</v>
      </c>
      <c r="N1287" s="7" t="str">
        <f>IF(OR(IFERROR(VALUE(M1287)&lt;80,FALSE),COUNTIF(缓考名单!$A$2:$A$49,$F1287&amp;"")&gt;0,COUNTIF(缓考名单!$B$2:$B$49,#REF!)&gt;0,IFERROR(VLOOKUP($F1287&amp;"",学年成绩!$A$2:$B$462,2,FALSE)&lt;&gt;"100%",FALSE)),"是","")</f>
        <v>是</v>
      </c>
      <c r="O1287" s="7"/>
      <c r="P1287" s="8" t="s">
        <v>894</v>
      </c>
    </row>
    <row r="1288" ht="35" customHeight="1" spans="1:16">
      <c r="A1288" s="7">
        <f t="shared" si="28"/>
        <v>413</v>
      </c>
      <c r="B1288" s="7">
        <v>2025</v>
      </c>
      <c r="C1288" s="3" t="s">
        <v>16</v>
      </c>
      <c r="D1288" s="3" t="s">
        <v>73</v>
      </c>
      <c r="E1288" s="3" t="s">
        <v>175</v>
      </c>
      <c r="F1288" s="11" t="s">
        <v>895</v>
      </c>
      <c r="G1288" s="3" t="s">
        <v>19</v>
      </c>
      <c r="H1288" s="7">
        <v>3.28</v>
      </c>
      <c r="I1288" s="7">
        <v>68</v>
      </c>
      <c r="J1288" s="7">
        <v>62.18</v>
      </c>
      <c r="K1288" s="7">
        <f t="shared" si="23"/>
        <v>413</v>
      </c>
      <c r="L1288" s="7">
        <v>72</v>
      </c>
      <c r="M1288" s="7" t="str">
        <f>IF(COUNTIF(体测成绩!$A$2:$A$530,$F1288&amp;"")=0,"",IF(VLOOKUP($F1288&amp;"",体测成绩!$A$2:$B$530,2,FALSE)="免测",80,VLOOKUP($F1288&amp;"",体测成绩!$A$2:$B$530,2,FALSE)))</f>
        <v>61.0</v>
      </c>
      <c r="N1288" s="7" t="str">
        <f>IF(OR(IFERROR(VALUE(M1288)&lt;80,FALSE),COUNTIF(缓考名单!$A$2:$A$49,$F1288&amp;"")&gt;0,COUNTIF(缓考名单!$B$2:$B$49,#REF!)&gt;0,IFERROR(VLOOKUP($F1288&amp;"",学年成绩!$A$2:$B$462,2,FALSE)&lt;&gt;"100%",FALSE)),"是","")</f>
        <v>是</v>
      </c>
      <c r="O1288" s="7"/>
      <c r="P1288" s="8" t="s">
        <v>896</v>
      </c>
    </row>
    <row r="1289" ht="35" customHeight="1" spans="1:16">
      <c r="A1289" s="7">
        <f t="shared" si="28"/>
        <v>414</v>
      </c>
      <c r="B1289" s="7">
        <v>2025</v>
      </c>
      <c r="C1289" s="3" t="s">
        <v>16</v>
      </c>
      <c r="D1289" s="3" t="s">
        <v>99</v>
      </c>
      <c r="E1289" s="3" t="s">
        <v>119</v>
      </c>
      <c r="F1289" s="11" t="s">
        <v>897</v>
      </c>
      <c r="G1289" s="3" t="s">
        <v>19</v>
      </c>
      <c r="H1289" s="7">
        <v>3.18</v>
      </c>
      <c r="I1289" s="7">
        <v>61</v>
      </c>
      <c r="J1289" s="7">
        <v>62.18</v>
      </c>
      <c r="K1289" s="7">
        <f t="shared" si="23"/>
        <v>414</v>
      </c>
      <c r="L1289" s="7">
        <v>61</v>
      </c>
      <c r="M1289" s="7" t="str">
        <f>IF(COUNTIF(体测成绩!$A$2:$A$530,$F1289&amp;"")=0,"",IF(VLOOKUP($F1289&amp;"",体测成绩!$A$2:$B$530,2,FALSE)="免测",80,VLOOKUP($F1289&amp;"",体测成绩!$A$2:$B$530,2,FALSE)))</f>
        <v>55.8</v>
      </c>
      <c r="N1289" s="7" t="str">
        <f>IF(OR(IFERROR(VALUE(M1289)&lt;80,FALSE),COUNTIF(缓考名单!$A$2:$A$49,$F1289&amp;"")&gt;0,COUNTIF(缓考名单!$B$2:$B$49,#REF!)&gt;0,IFERROR(VLOOKUP($F1289&amp;"",学年成绩!$A$2:$B$462,2,FALSE)&lt;&gt;"100%",FALSE)),"是","")</f>
        <v>是</v>
      </c>
      <c r="O1289" s="7"/>
      <c r="P1289" s="8" t="s">
        <v>898</v>
      </c>
    </row>
    <row r="1290" ht="35" customHeight="1" spans="1:16">
      <c r="A1290" s="7">
        <f t="shared" si="28"/>
        <v>415</v>
      </c>
      <c r="B1290" s="7">
        <v>2025</v>
      </c>
      <c r="C1290" s="3" t="s">
        <v>16</v>
      </c>
      <c r="D1290" s="3" t="s">
        <v>40</v>
      </c>
      <c r="E1290" s="3" t="s">
        <v>41</v>
      </c>
      <c r="F1290" s="11" t="s">
        <v>899</v>
      </c>
      <c r="G1290" s="3" t="s">
        <v>19</v>
      </c>
      <c r="H1290" s="7">
        <v>3.19</v>
      </c>
      <c r="I1290" s="7">
        <v>27</v>
      </c>
      <c r="J1290" s="7">
        <v>62.09</v>
      </c>
      <c r="K1290" s="7">
        <f t="shared" si="23"/>
        <v>415</v>
      </c>
      <c r="L1290" s="7">
        <v>28</v>
      </c>
      <c r="M1290" s="7" t="str">
        <f>IF(COUNTIF(体测成绩!$A$2:$A$530,$F1290&amp;"")=0,"",IF(VLOOKUP($F1290&amp;"",体测成绩!$A$2:$B$530,2,FALSE)="免测",80,VLOOKUP($F1290&amp;"",体测成绩!$A$2:$B$530,2,FALSE)))</f>
        <v>66.2</v>
      </c>
      <c r="N1290" s="7" t="str">
        <f>IF(OR(IFERROR(VALUE(M1290)&lt;80,FALSE),COUNTIF(缓考名单!$A$2:$A$49,$F1290&amp;"")&gt;0,COUNTIF(缓考名单!$B$2:$B$49,#REF!)&gt;0,IFERROR(VLOOKUP($F1290&amp;"",学年成绩!$A$2:$B$462,2,FALSE)&lt;&gt;"100%",FALSE)),"是","")</f>
        <v>是</v>
      </c>
      <c r="O1290" s="7"/>
      <c r="P1290" s="8" t="s">
        <v>900</v>
      </c>
    </row>
    <row r="1291" ht="35" customHeight="1" spans="1:16">
      <c r="A1291" s="7">
        <f t="shared" si="28"/>
        <v>416</v>
      </c>
      <c r="B1291" s="7">
        <v>2025</v>
      </c>
      <c r="C1291" s="3" t="s">
        <v>16</v>
      </c>
      <c r="D1291" s="3" t="s">
        <v>73</v>
      </c>
      <c r="E1291" s="3" t="s">
        <v>74</v>
      </c>
      <c r="F1291" s="11" t="s">
        <v>901</v>
      </c>
      <c r="G1291" s="3" t="s">
        <v>20</v>
      </c>
      <c r="H1291" s="7">
        <v>2.9</v>
      </c>
      <c r="I1291" s="7">
        <v>81</v>
      </c>
      <c r="J1291" s="7">
        <v>62.05</v>
      </c>
      <c r="K1291" s="7">
        <f t="shared" ref="K1291:K1328" si="29">ROW()-875</f>
        <v>416</v>
      </c>
      <c r="L1291" s="7">
        <v>73</v>
      </c>
      <c r="M1291" s="7" t="str">
        <f>IF(COUNTIF(体测成绩!$A$2:$A$530,$F1291&amp;"")=0,"",IF(VLOOKUP($F1291&amp;"",体测成绩!$A$2:$B$530,2,FALSE)="免测",80,VLOOKUP($F1291&amp;"",体测成绩!$A$2:$B$530,2,FALSE)))</f>
        <v>77.2</v>
      </c>
      <c r="N1291" s="7" t="str">
        <f>IF(OR(IFERROR(VALUE(M1291)&lt;80,FALSE),COUNTIF(缓考名单!$A$2:$A$49,$F1291&amp;"")&gt;0,COUNTIF(缓考名单!$B$2:$B$49,#REF!)&gt;0,IFERROR(VLOOKUP($F1291&amp;"",学年成绩!$A$2:$B$462,2,FALSE)&lt;&gt;"100%",FALSE)),"是","")</f>
        <v>是</v>
      </c>
      <c r="O1291" s="7"/>
      <c r="P1291" s="8" t="s">
        <v>902</v>
      </c>
    </row>
    <row r="1292" ht="35" customHeight="1" spans="1:16">
      <c r="A1292" s="7">
        <f t="shared" si="28"/>
        <v>417</v>
      </c>
      <c r="B1292" s="7">
        <v>2025</v>
      </c>
      <c r="C1292" s="3" t="s">
        <v>16</v>
      </c>
      <c r="D1292" s="3" t="s">
        <v>26</v>
      </c>
      <c r="E1292" s="3" t="s">
        <v>54</v>
      </c>
      <c r="F1292" s="11" t="s">
        <v>903</v>
      </c>
      <c r="G1292" s="3" t="s">
        <v>19</v>
      </c>
      <c r="H1292" s="7">
        <v>3.3</v>
      </c>
      <c r="I1292" s="7">
        <v>68</v>
      </c>
      <c r="J1292" s="7">
        <v>62.04</v>
      </c>
      <c r="K1292" s="7">
        <f t="shared" si="29"/>
        <v>417</v>
      </c>
      <c r="L1292" s="7">
        <v>70</v>
      </c>
      <c r="M1292" s="7" t="str">
        <f>IF(COUNTIF(体测成绩!$A$2:$A$530,$F1292&amp;"")=0,"",IF(VLOOKUP($F1292&amp;"",体测成绩!$A$2:$B$530,2,FALSE)="免测",80,VLOOKUP($F1292&amp;"",体测成绩!$A$2:$B$530,2,FALSE)))</f>
        <v>74.6</v>
      </c>
      <c r="N1292" s="7" t="str">
        <f>IF(OR(IFERROR(VALUE(M1292)&lt;80,FALSE),COUNTIF(缓考名单!$A$2:$A$49,$F1292&amp;"")&gt;0,COUNTIF(缓考名单!$B$2:$B$49,#REF!)&gt;0,IFERROR(VLOOKUP($F1292&amp;"",学年成绩!$A$2:$B$462,2,FALSE)&lt;&gt;"100%",FALSE)),"是","")</f>
        <v>是</v>
      </c>
      <c r="O1292" s="7"/>
      <c r="P1292" s="8" t="s">
        <v>904</v>
      </c>
    </row>
    <row r="1293" ht="35" customHeight="1" spans="1:16">
      <c r="A1293" s="7">
        <f t="shared" si="28"/>
        <v>418</v>
      </c>
      <c r="B1293" s="7">
        <v>2025</v>
      </c>
      <c r="C1293" s="3" t="s">
        <v>16</v>
      </c>
      <c r="D1293" s="3" t="s">
        <v>46</v>
      </c>
      <c r="E1293" s="3" t="s">
        <v>94</v>
      </c>
      <c r="F1293" s="11" t="s">
        <v>905</v>
      </c>
      <c r="G1293" s="3" t="s">
        <v>19</v>
      </c>
      <c r="H1293" s="7">
        <v>3.29</v>
      </c>
      <c r="I1293" s="7">
        <v>82</v>
      </c>
      <c r="J1293" s="7">
        <v>62.01</v>
      </c>
      <c r="K1293" s="7">
        <f t="shared" si="29"/>
        <v>418</v>
      </c>
      <c r="L1293" s="7">
        <v>83</v>
      </c>
      <c r="M1293" s="7" t="str">
        <f>IF(COUNTIF(体测成绩!$A$2:$A$530,$F1293&amp;"")=0,"",IF(VLOOKUP($F1293&amp;"",体测成绩!$A$2:$B$530,2,FALSE)="免测",80,VLOOKUP($F1293&amp;"",体测成绩!$A$2:$B$530,2,FALSE)))</f>
        <v>70.5</v>
      </c>
      <c r="N1293" s="7" t="str">
        <f>IF(OR(IFERROR(VALUE(M1293)&lt;80,FALSE),COUNTIF(缓考名单!$A$2:$A$49,$F1293&amp;"")&gt;0,COUNTIF(缓考名单!$B$2:$B$49,#REF!)&gt;0,IFERROR(VLOOKUP($F1293&amp;"",学年成绩!$A$2:$B$462,2,FALSE)&lt;&gt;"100%",FALSE)),"是","")</f>
        <v>是</v>
      </c>
      <c r="O1293" s="7"/>
      <c r="P1293" s="8" t="s">
        <v>906</v>
      </c>
    </row>
    <row r="1294" ht="35" customHeight="1" spans="1:16">
      <c r="A1294" s="7">
        <f t="shared" si="28"/>
        <v>419</v>
      </c>
      <c r="B1294" s="7">
        <v>2025</v>
      </c>
      <c r="C1294" s="3" t="s">
        <v>16</v>
      </c>
      <c r="D1294" s="3" t="s">
        <v>26</v>
      </c>
      <c r="E1294" s="3" t="s">
        <v>105</v>
      </c>
      <c r="F1294" s="11" t="s">
        <v>907</v>
      </c>
      <c r="G1294" s="3" t="s">
        <v>20</v>
      </c>
      <c r="H1294" s="7">
        <v>3.19</v>
      </c>
      <c r="I1294" s="7">
        <v>71</v>
      </c>
      <c r="J1294" s="7">
        <v>61.99</v>
      </c>
      <c r="K1294" s="7">
        <f t="shared" si="29"/>
        <v>419</v>
      </c>
      <c r="L1294" s="7">
        <v>71</v>
      </c>
      <c r="M1294" s="7" t="str">
        <f>IF(COUNTIF(体测成绩!$A$2:$A$530,$F1294&amp;"")=0,"",IF(VLOOKUP($F1294&amp;"",体测成绩!$A$2:$B$530,2,FALSE)="免测",80,VLOOKUP($F1294&amp;"",体测成绩!$A$2:$B$530,2,FALSE)))</f>
        <v>84.1</v>
      </c>
      <c r="N1294" s="7" t="str">
        <f>IF(OR(IFERROR(VALUE(M1294)&lt;80,FALSE),COUNTIF(缓考名单!$A$2:$A$49,$F1294&amp;"")&gt;0,COUNTIF(缓考名单!$B$2:$B$49,#REF!)&gt;0,IFERROR(VLOOKUP($F1294&amp;"",学年成绩!$A$2:$B$462,2,FALSE)&lt;&gt;"100%",FALSE)),"是","")</f>
        <v>是</v>
      </c>
      <c r="O1294" s="7"/>
      <c r="P1294" s="8" t="s">
        <v>908</v>
      </c>
    </row>
    <row r="1295" ht="35" customHeight="1" spans="1:16">
      <c r="A1295" s="7">
        <f t="shared" si="28"/>
        <v>420</v>
      </c>
      <c r="B1295" s="7">
        <v>2025</v>
      </c>
      <c r="C1295" s="3" t="s">
        <v>16</v>
      </c>
      <c r="D1295" s="3" t="s">
        <v>31</v>
      </c>
      <c r="E1295" s="3" t="s">
        <v>32</v>
      </c>
      <c r="F1295" s="11" t="s">
        <v>909</v>
      </c>
      <c r="G1295" s="3" t="s">
        <v>19</v>
      </c>
      <c r="H1295" s="7">
        <v>3.26</v>
      </c>
      <c r="I1295" s="7">
        <v>20</v>
      </c>
      <c r="J1295" s="7">
        <v>61.88</v>
      </c>
      <c r="K1295" s="7">
        <f t="shared" si="29"/>
        <v>420</v>
      </c>
      <c r="L1295" s="7">
        <v>20</v>
      </c>
      <c r="M1295" s="7" t="str">
        <f>IF(COUNTIF(体测成绩!$A$2:$A$530,$F1295&amp;"")=0,"",IF(VLOOKUP($F1295&amp;"",体测成绩!$A$2:$B$530,2,FALSE)="免测",80,VLOOKUP($F1295&amp;"",体测成绩!$A$2:$B$530,2,FALSE)))</f>
        <v>69.0</v>
      </c>
      <c r="N1295" s="7" t="str">
        <f>IF(OR(IFERROR(VALUE(M1295)&lt;80,FALSE),COUNTIF(缓考名单!$A$2:$A$49,$F1295&amp;"")&gt;0,COUNTIF(缓考名单!$B$2:$B$49,#REF!)&gt;0,IFERROR(VLOOKUP($F1295&amp;"",学年成绩!$A$2:$B$462,2,FALSE)&lt;&gt;"100%",FALSE)),"是","")</f>
        <v>是</v>
      </c>
      <c r="O1295" s="7"/>
      <c r="P1295" s="8" t="s">
        <v>910</v>
      </c>
    </row>
    <row r="1296" ht="35" customHeight="1" spans="1:16">
      <c r="A1296" s="7">
        <f t="shared" si="28"/>
        <v>421</v>
      </c>
      <c r="B1296" s="7">
        <v>2025</v>
      </c>
      <c r="C1296" s="3" t="s">
        <v>16</v>
      </c>
      <c r="D1296" s="3" t="s">
        <v>73</v>
      </c>
      <c r="E1296" s="3" t="s">
        <v>175</v>
      </c>
      <c r="F1296" s="11" t="s">
        <v>911</v>
      </c>
      <c r="G1296" s="3" t="s">
        <v>19</v>
      </c>
      <c r="H1296" s="7">
        <v>3.22</v>
      </c>
      <c r="I1296" s="7">
        <v>72</v>
      </c>
      <c r="J1296" s="7">
        <v>61.84</v>
      </c>
      <c r="K1296" s="7">
        <f t="shared" si="29"/>
        <v>421</v>
      </c>
      <c r="L1296" s="7">
        <v>74</v>
      </c>
      <c r="M1296" s="7" t="str">
        <f>IF(COUNTIF(体测成绩!$A$2:$A$530,$F1296&amp;"")=0,"",IF(VLOOKUP($F1296&amp;"",体测成绩!$A$2:$B$530,2,FALSE)="免测",80,VLOOKUP($F1296&amp;"",体测成绩!$A$2:$B$530,2,FALSE)))</f>
        <v>76.8</v>
      </c>
      <c r="N1296" s="7" t="str">
        <f>IF(OR(IFERROR(VALUE(M1296)&lt;80,FALSE),COUNTIF(缓考名单!$A$2:$A$49,$F1296&amp;"")&gt;0,COUNTIF(缓考名单!$B$2:$B$49,#REF!)&gt;0,IFERROR(VLOOKUP($F1296&amp;"",学年成绩!$A$2:$B$462,2,FALSE)&lt;&gt;"100%",FALSE)),"是","")</f>
        <v>是</v>
      </c>
      <c r="O1296" s="7"/>
      <c r="P1296" s="8" t="s">
        <v>912</v>
      </c>
    </row>
    <row r="1297" ht="35" customHeight="1" spans="1:16">
      <c r="A1297" s="7">
        <f t="shared" si="28"/>
        <v>422</v>
      </c>
      <c r="B1297" s="7">
        <v>2025</v>
      </c>
      <c r="C1297" s="3" t="s">
        <v>16</v>
      </c>
      <c r="D1297" s="3" t="s">
        <v>46</v>
      </c>
      <c r="E1297" s="3" t="s">
        <v>94</v>
      </c>
      <c r="F1297" s="11" t="s">
        <v>913</v>
      </c>
      <c r="G1297" s="3" t="s">
        <v>19</v>
      </c>
      <c r="H1297" s="7">
        <v>3.3</v>
      </c>
      <c r="I1297" s="7">
        <v>81</v>
      </c>
      <c r="J1297" s="7">
        <v>61.84</v>
      </c>
      <c r="K1297" s="7">
        <f t="shared" si="29"/>
        <v>422</v>
      </c>
      <c r="L1297" s="7">
        <v>84</v>
      </c>
      <c r="M1297" s="7" t="str">
        <f>IF(COUNTIF(体测成绩!$A$2:$A$530,$F1297&amp;"")=0,"",IF(VLOOKUP($F1297&amp;"",体测成绩!$A$2:$B$530,2,FALSE)="免测",80,VLOOKUP($F1297&amp;"",体测成绩!$A$2:$B$530,2,FALSE)))</f>
        <v>58.7</v>
      </c>
      <c r="N1297" s="7" t="str">
        <f>IF(OR(IFERROR(VALUE(M1297)&lt;80,FALSE),COUNTIF(缓考名单!$A$2:$A$49,$F1297&amp;"")&gt;0,COUNTIF(缓考名单!$B$2:$B$49,#REF!)&gt;0,IFERROR(VLOOKUP($F1297&amp;"",学年成绩!$A$2:$B$462,2,FALSE)&lt;&gt;"100%",FALSE)),"是","")</f>
        <v>是</v>
      </c>
      <c r="O1297" s="7"/>
      <c r="P1297" s="8" t="s">
        <v>914</v>
      </c>
    </row>
    <row r="1298" ht="35" customHeight="1" spans="1:16">
      <c r="A1298" s="7">
        <f t="shared" si="28"/>
        <v>423</v>
      </c>
      <c r="B1298" s="7">
        <v>2025</v>
      </c>
      <c r="C1298" s="3" t="s">
        <v>16</v>
      </c>
      <c r="D1298" s="3" t="s">
        <v>46</v>
      </c>
      <c r="E1298" s="3" t="s">
        <v>47</v>
      </c>
      <c r="F1298" s="11" t="s">
        <v>915</v>
      </c>
      <c r="G1298" s="3" t="s">
        <v>19</v>
      </c>
      <c r="H1298" s="7">
        <v>3.23</v>
      </c>
      <c r="I1298" s="7">
        <v>87</v>
      </c>
      <c r="J1298" s="7">
        <v>61.83</v>
      </c>
      <c r="K1298" s="7">
        <f t="shared" si="29"/>
        <v>423</v>
      </c>
      <c r="L1298" s="7">
        <v>85</v>
      </c>
      <c r="M1298" s="7" t="str">
        <f>IF(COUNTIF(体测成绩!$A$2:$A$530,$F1298&amp;"")=0,"",IF(VLOOKUP($F1298&amp;"",体测成绩!$A$2:$B$530,2,FALSE)="免测",80,VLOOKUP($F1298&amp;"",体测成绩!$A$2:$B$530,2,FALSE)))</f>
        <v>94.6</v>
      </c>
      <c r="N1298" s="7" t="str">
        <f>IF(OR(IFERROR(VALUE(M1298)&lt;80,FALSE),COUNTIF(缓考名单!$A$2:$A$49,$F1298&amp;"")&gt;0,COUNTIF(缓考名单!$B$2:$B$49,#REF!)&gt;0,IFERROR(VLOOKUP($F1298&amp;"",学年成绩!$A$2:$B$462,2,FALSE)&lt;&gt;"100%",FALSE)),"是","")</f>
        <v/>
      </c>
      <c r="O1298" s="7"/>
      <c r="P1298" s="8" t="s">
        <v>916</v>
      </c>
    </row>
    <row r="1299" ht="35" customHeight="1" spans="1:16">
      <c r="A1299" s="7">
        <f t="shared" si="28"/>
        <v>424</v>
      </c>
      <c r="B1299" s="7">
        <v>2025</v>
      </c>
      <c r="C1299" s="3" t="s">
        <v>16</v>
      </c>
      <c r="D1299" s="3" t="s">
        <v>46</v>
      </c>
      <c r="E1299" s="3" t="s">
        <v>47</v>
      </c>
      <c r="F1299" s="11" t="s">
        <v>917</v>
      </c>
      <c r="G1299" s="3" t="s">
        <v>19</v>
      </c>
      <c r="H1299" s="7">
        <v>3.24</v>
      </c>
      <c r="I1299" s="7">
        <v>85</v>
      </c>
      <c r="J1299" s="7">
        <v>61.62</v>
      </c>
      <c r="K1299" s="7">
        <f t="shared" si="29"/>
        <v>424</v>
      </c>
      <c r="L1299" s="7">
        <v>86</v>
      </c>
      <c r="M1299" s="7" t="str">
        <f>IF(COUNTIF(体测成绩!$A$2:$A$530,$F1299&amp;"")=0,"",IF(VLOOKUP($F1299&amp;"",体测成绩!$A$2:$B$530,2,FALSE)="免测",80,VLOOKUP($F1299&amp;"",体测成绩!$A$2:$B$530,2,FALSE)))</f>
        <v>81.7</v>
      </c>
      <c r="N1299" s="7" t="str">
        <f>IF(OR(IFERROR(VALUE(M1299)&lt;80,FALSE),COUNTIF(缓考名单!$A$2:$A$49,$F1299&amp;"")&gt;0,COUNTIF(缓考名单!$B$2:$B$49,#REF!)&gt;0,IFERROR(VLOOKUP($F1299&amp;"",学年成绩!$A$2:$B$462,2,FALSE)&lt;&gt;"100%",FALSE)),"是","")</f>
        <v/>
      </c>
      <c r="O1299" s="7"/>
      <c r="P1299" s="8" t="s">
        <v>918</v>
      </c>
    </row>
    <row r="1300" ht="35" customHeight="1" spans="1:16">
      <c r="A1300" s="7">
        <f t="shared" si="28"/>
        <v>425</v>
      </c>
      <c r="B1300" s="7">
        <v>2025</v>
      </c>
      <c r="C1300" s="3" t="s">
        <v>16</v>
      </c>
      <c r="D1300" s="3" t="s">
        <v>46</v>
      </c>
      <c r="E1300" s="3" t="s">
        <v>89</v>
      </c>
      <c r="F1300" s="11" t="s">
        <v>919</v>
      </c>
      <c r="G1300" s="3" t="s">
        <v>19</v>
      </c>
      <c r="H1300" s="7">
        <v>3.24</v>
      </c>
      <c r="I1300" s="7">
        <v>86</v>
      </c>
      <c r="J1300" s="7">
        <v>61.56</v>
      </c>
      <c r="K1300" s="7">
        <f t="shared" si="29"/>
        <v>425</v>
      </c>
      <c r="L1300" s="7">
        <v>87</v>
      </c>
      <c r="M1300" s="7" t="str">
        <f>IF(COUNTIF(体测成绩!$A$2:$A$530,$F1300&amp;"")=0,"",IF(VLOOKUP($F1300&amp;"",体测成绩!$A$2:$B$530,2,FALSE)="免测",80,VLOOKUP($F1300&amp;"",体测成绩!$A$2:$B$530,2,FALSE)))</f>
        <v>76.1</v>
      </c>
      <c r="N1300" s="7" t="str">
        <f>IF(OR(IFERROR(VALUE(M1300)&lt;80,FALSE),COUNTIF(缓考名单!$A$2:$A$49,$F1300&amp;"")&gt;0,COUNTIF(缓考名单!$B$2:$B$49,#REF!)&gt;0,IFERROR(VLOOKUP($F1300&amp;"",学年成绩!$A$2:$B$462,2,FALSE)&lt;&gt;"100%",FALSE)),"是","")</f>
        <v>是</v>
      </c>
      <c r="O1300" s="7"/>
      <c r="P1300" s="8" t="s">
        <v>920</v>
      </c>
    </row>
    <row r="1301" ht="35" customHeight="1" spans="1:16">
      <c r="A1301" s="7">
        <f t="shared" si="28"/>
        <v>426</v>
      </c>
      <c r="B1301" s="7">
        <v>2025</v>
      </c>
      <c r="C1301" s="3" t="s">
        <v>16</v>
      </c>
      <c r="D1301" s="3" t="s">
        <v>26</v>
      </c>
      <c r="E1301" s="3" t="s">
        <v>54</v>
      </c>
      <c r="F1301" s="11" t="s">
        <v>921</v>
      </c>
      <c r="G1301" s="3" t="s">
        <v>19</v>
      </c>
      <c r="H1301" s="7">
        <v>3.26</v>
      </c>
      <c r="I1301" s="7">
        <v>70</v>
      </c>
      <c r="J1301" s="7">
        <v>61.55</v>
      </c>
      <c r="K1301" s="7">
        <f t="shared" si="29"/>
        <v>426</v>
      </c>
      <c r="L1301" s="7">
        <v>72</v>
      </c>
      <c r="M1301" s="7" t="str">
        <f>IF(COUNTIF(体测成绩!$A$2:$A$530,$F1301&amp;"")=0,"",IF(VLOOKUP($F1301&amp;"",体测成绩!$A$2:$B$530,2,FALSE)="免测",80,VLOOKUP($F1301&amp;"",体测成绩!$A$2:$B$530,2,FALSE)))</f>
        <v>74.1</v>
      </c>
      <c r="N1301" s="7" t="str">
        <f>IF(OR(IFERROR(VALUE(M1301)&lt;80,FALSE),COUNTIF(缓考名单!$A$2:$A$49,$F1301&amp;"")&gt;0,COUNTIF(缓考名单!$B$2:$B$49,#REF!)&gt;0,IFERROR(VLOOKUP($F1301&amp;"",学年成绩!$A$2:$B$462,2,FALSE)&lt;&gt;"100%",FALSE)),"是","")</f>
        <v>是</v>
      </c>
      <c r="O1301" s="7"/>
      <c r="P1301" s="8" t="s">
        <v>922</v>
      </c>
    </row>
    <row r="1302" ht="35" customHeight="1" spans="1:16">
      <c r="A1302" s="7">
        <f t="shared" si="28"/>
        <v>427</v>
      </c>
      <c r="B1302" s="7">
        <v>2025</v>
      </c>
      <c r="C1302" s="3" t="s">
        <v>16</v>
      </c>
      <c r="D1302" s="3" t="s">
        <v>46</v>
      </c>
      <c r="E1302" s="3" t="s">
        <v>47</v>
      </c>
      <c r="F1302" s="11" t="s">
        <v>923</v>
      </c>
      <c r="G1302" s="3" t="s">
        <v>19</v>
      </c>
      <c r="H1302" s="7">
        <v>3.28</v>
      </c>
      <c r="I1302" s="7">
        <v>83</v>
      </c>
      <c r="J1302" s="7">
        <v>61.47</v>
      </c>
      <c r="K1302" s="7">
        <f t="shared" si="29"/>
        <v>427</v>
      </c>
      <c r="L1302" s="7">
        <v>88</v>
      </c>
      <c r="M1302" s="7" t="str">
        <f>IF(COUNTIF(体测成绩!$A$2:$A$530,$F1302&amp;"")=0,"",IF(VLOOKUP($F1302&amp;"",体测成绩!$A$2:$B$530,2,FALSE)="免测",80,VLOOKUP($F1302&amp;"",体测成绩!$A$2:$B$530,2,FALSE)))</f>
        <v>56.9</v>
      </c>
      <c r="N1302" s="7" t="str">
        <f>IF(OR(IFERROR(VALUE(M1302)&lt;80,FALSE),COUNTIF(缓考名单!$A$2:$A$49,$F1302&amp;"")&gt;0,COUNTIF(缓考名单!$B$2:$B$49,#REF!)&gt;0,IFERROR(VLOOKUP($F1302&amp;"",学年成绩!$A$2:$B$462,2,FALSE)&lt;&gt;"100%",FALSE)),"是","")</f>
        <v>是</v>
      </c>
      <c r="O1302" s="7"/>
      <c r="P1302" s="8" t="s">
        <v>924</v>
      </c>
    </row>
    <row r="1303" ht="35" customHeight="1" spans="1:16">
      <c r="A1303" s="7">
        <f t="shared" si="28"/>
        <v>428</v>
      </c>
      <c r="B1303" s="7">
        <v>2025</v>
      </c>
      <c r="C1303" s="3" t="s">
        <v>16</v>
      </c>
      <c r="D1303" s="3" t="s">
        <v>99</v>
      </c>
      <c r="E1303" s="3" t="s">
        <v>100</v>
      </c>
      <c r="F1303" s="11" t="s">
        <v>925</v>
      </c>
      <c r="G1303" s="3" t="s">
        <v>19</v>
      </c>
      <c r="H1303" s="7">
        <v>3.21</v>
      </c>
      <c r="I1303" s="7">
        <v>60</v>
      </c>
      <c r="J1303" s="7">
        <v>61.47</v>
      </c>
      <c r="K1303" s="7">
        <f t="shared" si="29"/>
        <v>428</v>
      </c>
      <c r="L1303" s="7">
        <v>62</v>
      </c>
      <c r="M1303" s="7" t="str">
        <f>IF(COUNTIF(体测成绩!$A$2:$A$530,$F1303&amp;"")=0,"",IF(VLOOKUP($F1303&amp;"",体测成绩!$A$2:$B$530,2,FALSE)="免测",80,VLOOKUP($F1303&amp;"",体测成绩!$A$2:$B$530,2,FALSE)))</f>
        <v>63.1</v>
      </c>
      <c r="N1303" s="7" t="str">
        <f>IF(OR(IFERROR(VALUE(M1303)&lt;80,FALSE),COUNTIF(缓考名单!$A$2:$A$49,$F1303&amp;"")&gt;0,COUNTIF(缓考名单!$B$2:$B$49,#REF!)&gt;0,IFERROR(VLOOKUP($F1303&amp;"",学年成绩!$A$2:$B$462,2,FALSE)&lt;&gt;"100%",FALSE)),"是","")</f>
        <v>是</v>
      </c>
      <c r="O1303" s="7"/>
      <c r="P1303" s="8" t="s">
        <v>926</v>
      </c>
    </row>
    <row r="1304" ht="35" customHeight="1" spans="1:16">
      <c r="A1304" s="7">
        <f t="shared" si="28"/>
        <v>429</v>
      </c>
      <c r="B1304" s="7">
        <v>2025</v>
      </c>
      <c r="C1304" s="3" t="s">
        <v>16</v>
      </c>
      <c r="D1304" s="3" t="s">
        <v>73</v>
      </c>
      <c r="E1304" s="3" t="s">
        <v>74</v>
      </c>
      <c r="F1304" s="11" t="s">
        <v>927</v>
      </c>
      <c r="G1304" s="3" t="s">
        <v>19</v>
      </c>
      <c r="H1304" s="7">
        <v>3.07</v>
      </c>
      <c r="I1304" s="7">
        <v>76</v>
      </c>
      <c r="J1304" s="7">
        <v>61.45</v>
      </c>
      <c r="K1304" s="7">
        <f t="shared" si="29"/>
        <v>429</v>
      </c>
      <c r="L1304" s="7">
        <v>75</v>
      </c>
      <c r="M1304" s="7" t="str">
        <f>IF(COUNTIF(体测成绩!$A$2:$A$530,$F1304&amp;"")=0,"",IF(VLOOKUP($F1304&amp;"",体测成绩!$A$2:$B$530,2,FALSE)="免测",80,VLOOKUP($F1304&amp;"",体测成绩!$A$2:$B$530,2,FALSE)))</f>
        <v>86.6</v>
      </c>
      <c r="N1304" s="7" t="str">
        <f>IF(OR(IFERROR(VALUE(M1304)&lt;80,FALSE),COUNTIF(缓考名单!$A$2:$A$49,$F1304&amp;"")&gt;0,COUNTIF(缓考名单!$B$2:$B$49,#REF!)&gt;0,IFERROR(VLOOKUP($F1304&amp;"",学年成绩!$A$2:$B$462,2,FALSE)&lt;&gt;"100%",FALSE)),"是","")</f>
        <v/>
      </c>
      <c r="O1304" s="7"/>
      <c r="P1304" s="8" t="s">
        <v>928</v>
      </c>
    </row>
    <row r="1305" ht="35" customHeight="1" spans="1:16">
      <c r="A1305" s="7">
        <f t="shared" si="28"/>
        <v>430</v>
      </c>
      <c r="B1305" s="7">
        <v>2025</v>
      </c>
      <c r="C1305" s="3" t="s">
        <v>16</v>
      </c>
      <c r="D1305" s="3" t="s">
        <v>46</v>
      </c>
      <c r="E1305" s="3" t="s">
        <v>94</v>
      </c>
      <c r="F1305" s="11" t="s">
        <v>929</v>
      </c>
      <c r="G1305" s="3" t="s">
        <v>19</v>
      </c>
      <c r="H1305" s="7">
        <v>3.19</v>
      </c>
      <c r="I1305" s="7">
        <v>89</v>
      </c>
      <c r="J1305" s="7">
        <v>61.22</v>
      </c>
      <c r="K1305" s="7">
        <f t="shared" si="29"/>
        <v>430</v>
      </c>
      <c r="L1305" s="7">
        <v>89</v>
      </c>
      <c r="M1305" s="7" t="str">
        <f>IF(COUNTIF(体测成绩!$A$2:$A$530,$F1305&amp;"")=0,"",IF(VLOOKUP($F1305&amp;"",体测成绩!$A$2:$B$530,2,FALSE)="免测",80,VLOOKUP($F1305&amp;"",体测成绩!$A$2:$B$530,2,FALSE)))</f>
        <v>86.2</v>
      </c>
      <c r="N1305" s="7" t="str">
        <f>IF(OR(IFERROR(VALUE(M1305)&lt;80,FALSE),COUNTIF(缓考名单!$A$2:$A$49,$F1305&amp;"")&gt;0,COUNTIF(缓考名单!$B$2:$B$49,#REF!)&gt;0,IFERROR(VLOOKUP($F1305&amp;"",学年成绩!$A$2:$B$462,2,FALSE)&lt;&gt;"100%",FALSE)),"是","")</f>
        <v>是</v>
      </c>
      <c r="O1305" s="7"/>
      <c r="P1305" s="8" t="s">
        <v>930</v>
      </c>
    </row>
    <row r="1306" ht="35" customHeight="1" spans="1:16">
      <c r="A1306" s="7">
        <f t="shared" si="28"/>
        <v>431</v>
      </c>
      <c r="B1306" s="7">
        <v>2025</v>
      </c>
      <c r="C1306" s="3" t="s">
        <v>16</v>
      </c>
      <c r="D1306" s="3" t="s">
        <v>99</v>
      </c>
      <c r="E1306" s="3" t="s">
        <v>119</v>
      </c>
      <c r="F1306" s="11" t="s">
        <v>931</v>
      </c>
      <c r="G1306" s="3" t="s">
        <v>20</v>
      </c>
      <c r="H1306" s="7">
        <v>2.67</v>
      </c>
      <c r="I1306" s="7">
        <v>71</v>
      </c>
      <c r="J1306" s="7">
        <v>61.13</v>
      </c>
      <c r="K1306" s="7">
        <f t="shared" si="29"/>
        <v>431</v>
      </c>
      <c r="L1306" s="7">
        <v>63</v>
      </c>
      <c r="M1306" s="7" t="str">
        <f>IF(COUNTIF(体测成绩!$A$2:$A$530,$F1306&amp;"")=0,"",IF(VLOOKUP($F1306&amp;"",体测成绩!$A$2:$B$530,2,FALSE)="免测",80,VLOOKUP($F1306&amp;"",体测成绩!$A$2:$B$530,2,FALSE)))</f>
        <v>73.2</v>
      </c>
      <c r="N1306" s="7" t="str">
        <f>IF(OR(IFERROR(VALUE(M1306)&lt;80,FALSE),COUNTIF(缓考名单!$A$2:$A$49,$F1306&amp;"")&gt;0,COUNTIF(缓考名单!$B$2:$B$49,#REF!)&gt;0,IFERROR(VLOOKUP($F1306&amp;"",学年成绩!$A$2:$B$462,2,FALSE)&lt;&gt;"100%",FALSE)),"是","")</f>
        <v>是</v>
      </c>
      <c r="O1306" s="7"/>
      <c r="P1306" s="8" t="s">
        <v>932</v>
      </c>
    </row>
    <row r="1307" ht="35" customHeight="1" spans="1:16">
      <c r="A1307" s="7">
        <f t="shared" si="28"/>
        <v>432</v>
      </c>
      <c r="B1307" s="7">
        <v>2025</v>
      </c>
      <c r="C1307" s="3" t="s">
        <v>16</v>
      </c>
      <c r="D1307" s="3" t="s">
        <v>46</v>
      </c>
      <c r="E1307" s="3" t="s">
        <v>47</v>
      </c>
      <c r="F1307" s="11" t="s">
        <v>933</v>
      </c>
      <c r="G1307" s="3" t="s">
        <v>19</v>
      </c>
      <c r="H1307" s="7">
        <v>3.16</v>
      </c>
      <c r="I1307" s="7">
        <v>90</v>
      </c>
      <c r="J1307" s="7">
        <v>61.06</v>
      </c>
      <c r="K1307" s="7">
        <f t="shared" si="29"/>
        <v>432</v>
      </c>
      <c r="L1307" s="7">
        <v>90</v>
      </c>
      <c r="M1307" s="7" t="str">
        <f>IF(COUNTIF(体测成绩!$A$2:$A$530,$F1307&amp;"")=0,"",IF(VLOOKUP($F1307&amp;"",体测成绩!$A$2:$B$530,2,FALSE)="免测",80,VLOOKUP($F1307&amp;"",体测成绩!$A$2:$B$530,2,FALSE)))</f>
        <v>96.7</v>
      </c>
      <c r="N1307" s="7" t="str">
        <f>IF(OR(IFERROR(VALUE(M1307)&lt;80,FALSE),COUNTIF(缓考名单!$A$2:$A$49,$F1307&amp;"")&gt;0,COUNTIF(缓考名单!$B$2:$B$49,#REF!)&gt;0,IFERROR(VLOOKUP($F1307&amp;"",学年成绩!$A$2:$B$462,2,FALSE)&lt;&gt;"100%",FALSE)),"是","")</f>
        <v/>
      </c>
      <c r="O1307" s="7"/>
      <c r="P1307" s="8" t="s">
        <v>934</v>
      </c>
    </row>
    <row r="1308" ht="35" customHeight="1" spans="1:16">
      <c r="A1308" s="7">
        <f t="shared" si="28"/>
        <v>433</v>
      </c>
      <c r="B1308" s="7">
        <v>2025</v>
      </c>
      <c r="C1308" s="3" t="s">
        <v>16</v>
      </c>
      <c r="D1308" s="3" t="s">
        <v>26</v>
      </c>
      <c r="E1308" s="3" t="s">
        <v>54</v>
      </c>
      <c r="F1308" s="11" t="s">
        <v>935</v>
      </c>
      <c r="G1308" s="3" t="s">
        <v>19</v>
      </c>
      <c r="H1308" s="7">
        <v>3.16</v>
      </c>
      <c r="I1308" s="7">
        <v>74</v>
      </c>
      <c r="J1308" s="7">
        <v>61.03</v>
      </c>
      <c r="K1308" s="7">
        <f t="shared" si="29"/>
        <v>433</v>
      </c>
      <c r="L1308" s="7">
        <v>73</v>
      </c>
      <c r="M1308" s="7" t="str">
        <f>IF(COUNTIF(体测成绩!$A$2:$A$530,$F1308&amp;"")=0,"",IF(VLOOKUP($F1308&amp;"",体测成绩!$A$2:$B$530,2,FALSE)="免测",80,VLOOKUP($F1308&amp;"",体测成绩!$A$2:$B$530,2,FALSE)))</f>
        <v>100.7</v>
      </c>
      <c r="N1308" s="7" t="str">
        <f>IF(OR(IFERROR(VALUE(M1308)&lt;80,FALSE),COUNTIF(缓考名单!$A$2:$A$49,$F1308&amp;"")&gt;0,COUNTIF(缓考名单!$B$2:$B$49,#REF!)&gt;0,IFERROR(VLOOKUP($F1308&amp;"",学年成绩!$A$2:$B$462,2,FALSE)&lt;&gt;"100%",FALSE)),"是","")</f>
        <v>是</v>
      </c>
      <c r="O1308" s="7"/>
      <c r="P1308" s="8" t="s">
        <v>936</v>
      </c>
    </row>
    <row r="1309" ht="35" customHeight="1" spans="1:16">
      <c r="A1309" s="7">
        <f t="shared" si="28"/>
        <v>434</v>
      </c>
      <c r="B1309" s="7">
        <v>2025</v>
      </c>
      <c r="C1309" s="3" t="s">
        <v>16</v>
      </c>
      <c r="D1309" s="3" t="s">
        <v>73</v>
      </c>
      <c r="E1309" s="3" t="s">
        <v>175</v>
      </c>
      <c r="F1309" s="11" t="s">
        <v>937</v>
      </c>
      <c r="G1309" s="3" t="s">
        <v>20</v>
      </c>
      <c r="H1309" s="7">
        <v>3.16</v>
      </c>
      <c r="I1309" s="7">
        <v>73</v>
      </c>
      <c r="J1309" s="7">
        <v>60.94</v>
      </c>
      <c r="K1309" s="7">
        <f t="shared" si="29"/>
        <v>434</v>
      </c>
      <c r="L1309" s="7">
        <v>76</v>
      </c>
      <c r="M1309" s="7" t="str">
        <f>IF(COUNTIF(体测成绩!$A$2:$A$530,$F1309&amp;"")=0,"",IF(VLOOKUP($F1309&amp;"",体测成绩!$A$2:$B$530,2,FALSE)="免测",80,VLOOKUP($F1309&amp;"",体测成绩!$A$2:$B$530,2,FALSE)))</f>
        <v>69.7</v>
      </c>
      <c r="N1309" s="7" t="str">
        <f>IF(OR(IFERROR(VALUE(M1309)&lt;80,FALSE),COUNTIF(缓考名单!$A$2:$A$49,$F1309&amp;"")&gt;0,COUNTIF(缓考名单!$B$2:$B$49,#REF!)&gt;0,IFERROR(VLOOKUP($F1309&amp;"",学年成绩!$A$2:$B$462,2,FALSE)&lt;&gt;"100%",FALSE)),"是","")</f>
        <v>是</v>
      </c>
      <c r="O1309" s="7"/>
      <c r="P1309" s="8" t="s">
        <v>938</v>
      </c>
    </row>
    <row r="1310" ht="35" customHeight="1" spans="1:16">
      <c r="A1310" s="7">
        <f t="shared" si="28"/>
        <v>435</v>
      </c>
      <c r="B1310" s="7">
        <v>2025</v>
      </c>
      <c r="C1310" s="3" t="s">
        <v>16</v>
      </c>
      <c r="D1310" s="3" t="s">
        <v>99</v>
      </c>
      <c r="E1310" s="3" t="s">
        <v>119</v>
      </c>
      <c r="F1310" s="11" t="s">
        <v>939</v>
      </c>
      <c r="G1310" s="3" t="s">
        <v>19</v>
      </c>
      <c r="H1310" s="7">
        <v>3.06</v>
      </c>
      <c r="I1310" s="7">
        <v>66</v>
      </c>
      <c r="J1310" s="7">
        <v>60.93</v>
      </c>
      <c r="K1310" s="7">
        <f t="shared" si="29"/>
        <v>435</v>
      </c>
      <c r="L1310" s="7">
        <v>64</v>
      </c>
      <c r="M1310" s="7" t="str">
        <f>IF(COUNTIF(体测成绩!$A$2:$A$530,$F1310&amp;"")=0,"",IF(VLOOKUP($F1310&amp;"",体测成绩!$A$2:$B$530,2,FALSE)="免测",80,VLOOKUP($F1310&amp;"",体测成绩!$A$2:$B$530,2,FALSE)))</f>
        <v>93.3</v>
      </c>
      <c r="N1310" s="7" t="str">
        <f>IF(OR(IFERROR(VALUE(M1310)&lt;80,FALSE),COUNTIF(缓考名单!$A$2:$A$49,$F1310&amp;"")&gt;0,COUNTIF(缓考名单!$B$2:$B$49,#REF!)&gt;0,IFERROR(VLOOKUP($F1310&amp;"",学年成绩!$A$2:$B$462,2,FALSE)&lt;&gt;"100%",FALSE)),"是","")</f>
        <v>是</v>
      </c>
      <c r="O1310" s="7"/>
      <c r="P1310" s="8" t="s">
        <v>940</v>
      </c>
    </row>
    <row r="1311" ht="35" customHeight="1" spans="1:16">
      <c r="A1311" s="7">
        <v>436</v>
      </c>
      <c r="B1311" s="7">
        <v>2025</v>
      </c>
      <c r="C1311" s="3" t="s">
        <v>16</v>
      </c>
      <c r="D1311" s="3" t="s">
        <v>17</v>
      </c>
      <c r="E1311" s="3" t="s">
        <v>57</v>
      </c>
      <c r="F1311" s="11" t="s">
        <v>941</v>
      </c>
      <c r="G1311" s="3" t="s">
        <v>19</v>
      </c>
      <c r="H1311" s="7">
        <v>3.1</v>
      </c>
      <c r="I1311" s="7">
        <v>57</v>
      </c>
      <c r="J1311" s="7">
        <v>60.87</v>
      </c>
      <c r="K1311" s="7">
        <f t="shared" si="29"/>
        <v>436</v>
      </c>
      <c r="L1311" s="7">
        <v>57</v>
      </c>
      <c r="M1311" s="7" t="str">
        <f>IF(COUNTIF(体测成绩!$A$2:$A$530,$F1311&amp;"")=0,"",IF(VLOOKUP($F1311&amp;"",体测成绩!$A$2:$B$530,2,FALSE)="免测",80,VLOOKUP($F1311&amp;"",体测成绩!$A$2:$B$530,2,FALSE)))</f>
        <v>72.3</v>
      </c>
      <c r="N1311" s="7" t="str">
        <f>IF(OR(IFERROR(VALUE(M1311)&lt;80,FALSE),COUNTIF(缓考名单!$A$2:$A$49,$F1311&amp;"")&gt;0,COUNTIF(缓考名单!$B$2:$B$49,#REF!)&gt;0,IFERROR(VLOOKUP($F1311&amp;"",学年成绩!$A$2:$B$462,2,FALSE)&lt;&gt;"100%",FALSE)),"是","")</f>
        <v>是</v>
      </c>
      <c r="O1311" s="7"/>
      <c r="P1311" s="8" t="s">
        <v>942</v>
      </c>
    </row>
    <row r="1312" ht="35" customHeight="1" spans="1:16">
      <c r="A1312" s="7">
        <f t="shared" ref="A1312:A1328" si="30">ROW(A437)</f>
        <v>437</v>
      </c>
      <c r="B1312" s="7">
        <v>2025</v>
      </c>
      <c r="C1312" s="3" t="s">
        <v>16</v>
      </c>
      <c r="D1312" s="3" t="s">
        <v>99</v>
      </c>
      <c r="E1312" s="3" t="s">
        <v>100</v>
      </c>
      <c r="F1312" s="11" t="s">
        <v>943</v>
      </c>
      <c r="G1312" s="3" t="s">
        <v>19</v>
      </c>
      <c r="H1312" s="7">
        <v>3.14</v>
      </c>
      <c r="I1312" s="7">
        <v>62</v>
      </c>
      <c r="J1312" s="7">
        <v>60.79</v>
      </c>
      <c r="K1312" s="7">
        <f t="shared" si="29"/>
        <v>437</v>
      </c>
      <c r="L1312" s="7">
        <v>65</v>
      </c>
      <c r="M1312" s="7" t="str">
        <f>IF(COUNTIF(体测成绩!$A$2:$A$530,$F1312&amp;"")=0,"",IF(VLOOKUP($F1312&amp;"",体测成绩!$A$2:$B$530,2,FALSE)="免测",80,VLOOKUP($F1312&amp;"",体测成绩!$A$2:$B$530,2,FALSE)))</f>
        <v>75.1</v>
      </c>
      <c r="N1312" s="7" t="str">
        <f>IF(OR(IFERROR(VALUE(M1312)&lt;80,FALSE),COUNTIF(缓考名单!$A$2:$A$49,$F1312&amp;"")&gt;0,COUNTIF(缓考名单!$B$2:$B$49,#REF!)&gt;0,IFERROR(VLOOKUP($F1312&amp;"",学年成绩!$A$2:$B$462,2,FALSE)&lt;&gt;"100%",FALSE)),"是","")</f>
        <v>是</v>
      </c>
      <c r="O1312" s="7"/>
      <c r="P1312" s="8" t="s">
        <v>944</v>
      </c>
    </row>
    <row r="1313" ht="35" customHeight="1" spans="1:16">
      <c r="A1313" s="7">
        <f t="shared" si="30"/>
        <v>438</v>
      </c>
      <c r="B1313" s="7">
        <v>2025</v>
      </c>
      <c r="C1313" s="3" t="s">
        <v>16</v>
      </c>
      <c r="D1313" s="3" t="s">
        <v>99</v>
      </c>
      <c r="E1313" s="3" t="s">
        <v>119</v>
      </c>
      <c r="F1313" s="11" t="s">
        <v>945</v>
      </c>
      <c r="G1313" s="3" t="s">
        <v>19</v>
      </c>
      <c r="H1313" s="7">
        <v>3.1</v>
      </c>
      <c r="I1313" s="7">
        <v>63</v>
      </c>
      <c r="J1313" s="7">
        <v>60.78</v>
      </c>
      <c r="K1313" s="7">
        <f t="shared" si="29"/>
        <v>438</v>
      </c>
      <c r="L1313" s="7">
        <v>66</v>
      </c>
      <c r="M1313" s="7" t="str">
        <f>IF(COUNTIF(体测成绩!$A$2:$A$530,$F1313&amp;"")=0,"",IF(VLOOKUP($F1313&amp;"",体测成绩!$A$2:$B$530,2,FALSE)="免测",80,VLOOKUP($F1313&amp;"",体测成绩!$A$2:$B$530,2,FALSE)))</f>
        <v>67.5</v>
      </c>
      <c r="N1313" s="7" t="str">
        <f>IF(OR(IFERROR(VALUE(M1313)&lt;80,FALSE),COUNTIF(缓考名单!$A$2:$A$49,$F1313&amp;"")&gt;0,COUNTIF(缓考名单!$B$2:$B$49,#REF!)&gt;0,IFERROR(VLOOKUP($F1313&amp;"",学年成绩!$A$2:$B$462,2,FALSE)&lt;&gt;"100%",FALSE)),"是","")</f>
        <v>是</v>
      </c>
      <c r="O1313" s="7"/>
      <c r="P1313" s="8" t="s">
        <v>946</v>
      </c>
    </row>
    <row r="1314" ht="35" customHeight="1" spans="1:16">
      <c r="A1314" s="7">
        <f t="shared" si="30"/>
        <v>439</v>
      </c>
      <c r="B1314" s="7">
        <v>2025</v>
      </c>
      <c r="C1314" s="3" t="s">
        <v>16</v>
      </c>
      <c r="D1314" s="3" t="s">
        <v>26</v>
      </c>
      <c r="E1314" s="3" t="s">
        <v>105</v>
      </c>
      <c r="F1314" s="11" t="s">
        <v>947</v>
      </c>
      <c r="G1314" s="3" t="s">
        <v>19</v>
      </c>
      <c r="H1314" s="7">
        <v>3.17</v>
      </c>
      <c r="I1314" s="7">
        <v>73</v>
      </c>
      <c r="J1314" s="7">
        <v>60.64</v>
      </c>
      <c r="K1314" s="7">
        <f t="shared" si="29"/>
        <v>439</v>
      </c>
      <c r="L1314" s="7">
        <v>74</v>
      </c>
      <c r="M1314" s="7" t="str">
        <f>IF(COUNTIF(体测成绩!$A$2:$A$530,$F1314&amp;"")=0,"",IF(VLOOKUP($F1314&amp;"",体测成绩!$A$2:$B$530,2,FALSE)="免测",80,VLOOKUP($F1314&amp;"",体测成绩!$A$2:$B$530,2,FALSE)))</f>
        <v>79.1</v>
      </c>
      <c r="N1314" s="7" t="str">
        <f>IF(OR(IFERROR(VALUE(M1314)&lt;80,FALSE),COUNTIF(缓考名单!$A$2:$A$49,$F1314&amp;"")&gt;0,COUNTIF(缓考名单!$B$2:$B$49,#REF!)&gt;0,IFERROR(VLOOKUP($F1314&amp;"",学年成绩!$A$2:$B$462,2,FALSE)&lt;&gt;"100%",FALSE)),"是","")</f>
        <v>是</v>
      </c>
      <c r="O1314" s="7"/>
      <c r="P1314" s="8" t="s">
        <v>948</v>
      </c>
    </row>
    <row r="1315" ht="35" customHeight="1" spans="1:16">
      <c r="A1315" s="7">
        <f t="shared" si="30"/>
        <v>440</v>
      </c>
      <c r="B1315" s="7">
        <v>2025</v>
      </c>
      <c r="C1315" s="3" t="s">
        <v>16</v>
      </c>
      <c r="D1315" s="3" t="s">
        <v>17</v>
      </c>
      <c r="E1315" s="3" t="s">
        <v>35</v>
      </c>
      <c r="F1315" s="11" t="s">
        <v>949</v>
      </c>
      <c r="G1315" s="3" t="s">
        <v>19</v>
      </c>
      <c r="H1315" s="7">
        <v>3.12</v>
      </c>
      <c r="I1315" s="7">
        <v>54</v>
      </c>
      <c r="J1315" s="7">
        <v>60.54</v>
      </c>
      <c r="K1315" s="7">
        <f t="shared" si="29"/>
        <v>440</v>
      </c>
      <c r="L1315" s="7">
        <v>58</v>
      </c>
      <c r="M1315" s="7" t="str">
        <f>IF(COUNTIF(体测成绩!$A$2:$A$530,$F1315&amp;"")=0,"",IF(VLOOKUP($F1315&amp;"",体测成绩!$A$2:$B$530,2,FALSE)="免测",80,VLOOKUP($F1315&amp;"",体测成绩!$A$2:$B$530,2,FALSE)))</f>
        <v>50.1</v>
      </c>
      <c r="N1315" s="7" t="str">
        <f>IF(OR(IFERROR(VALUE(M1315)&lt;80,FALSE),COUNTIF(缓考名单!$A$2:$A$49,$F1315&amp;"")&gt;0,COUNTIF(缓考名单!$B$2:$B$49,#REF!)&gt;0,IFERROR(VLOOKUP($F1315&amp;"",学年成绩!$A$2:$B$462,2,FALSE)&lt;&gt;"100%",FALSE)),"是","")</f>
        <v>是</v>
      </c>
      <c r="O1315" s="7"/>
      <c r="P1315" s="8" t="s">
        <v>950</v>
      </c>
    </row>
    <row r="1316" ht="35" customHeight="1" spans="1:16">
      <c r="A1316" s="7">
        <f t="shared" si="30"/>
        <v>441</v>
      </c>
      <c r="B1316" s="7">
        <v>2025</v>
      </c>
      <c r="C1316" s="3" t="s">
        <v>16</v>
      </c>
      <c r="D1316" s="3" t="s">
        <v>26</v>
      </c>
      <c r="E1316" s="3" t="s">
        <v>27</v>
      </c>
      <c r="F1316" s="11" t="s">
        <v>951</v>
      </c>
      <c r="G1316" s="3" t="s">
        <v>19</v>
      </c>
      <c r="H1316" s="7">
        <v>3.18</v>
      </c>
      <c r="I1316" s="7">
        <v>72</v>
      </c>
      <c r="J1316" s="7">
        <v>60.52</v>
      </c>
      <c r="K1316" s="7">
        <f t="shared" si="29"/>
        <v>441</v>
      </c>
      <c r="L1316" s="7">
        <v>75</v>
      </c>
      <c r="M1316" s="7" t="str">
        <f>IF(COUNTIF(体测成绩!$A$2:$A$530,$F1316&amp;"")=0,"",IF(VLOOKUP($F1316&amp;"",体测成绩!$A$2:$B$530,2,FALSE)="免测",80,VLOOKUP($F1316&amp;"",体测成绩!$A$2:$B$530,2,FALSE)))</f>
        <v>73.2</v>
      </c>
      <c r="N1316" s="7" t="str">
        <f>IF(OR(IFERROR(VALUE(M1316)&lt;80,FALSE),COUNTIF(缓考名单!$A$2:$A$49,$F1316&amp;"")&gt;0,COUNTIF(缓考名单!$B$2:$B$49,#REF!)&gt;0,IFERROR(VLOOKUP($F1316&amp;"",学年成绩!$A$2:$B$462,2,FALSE)&lt;&gt;"100%",FALSE)),"是","")</f>
        <v>是</v>
      </c>
      <c r="O1316" s="7"/>
      <c r="P1316" s="8" t="s">
        <v>952</v>
      </c>
    </row>
    <row r="1317" ht="35" customHeight="1" spans="1:16">
      <c r="A1317" s="7">
        <f t="shared" si="30"/>
        <v>442</v>
      </c>
      <c r="B1317" s="7">
        <v>2025</v>
      </c>
      <c r="C1317" s="3" t="s">
        <v>16</v>
      </c>
      <c r="D1317" s="3" t="s">
        <v>26</v>
      </c>
      <c r="E1317" s="3" t="s">
        <v>54</v>
      </c>
      <c r="F1317" s="11" t="s">
        <v>953</v>
      </c>
      <c r="G1317" s="3" t="s">
        <v>19</v>
      </c>
      <c r="H1317" s="7">
        <v>3.15</v>
      </c>
      <c r="I1317" s="7">
        <v>75</v>
      </c>
      <c r="J1317" s="7">
        <v>60.37</v>
      </c>
      <c r="K1317" s="7">
        <f t="shared" si="29"/>
        <v>442</v>
      </c>
      <c r="L1317" s="7">
        <v>76</v>
      </c>
      <c r="M1317" s="7" t="str">
        <f>IF(COUNTIF(体测成绩!$A$2:$A$530,$F1317&amp;"")=0,"",IF(VLOOKUP($F1317&amp;"",体测成绩!$A$2:$B$530,2,FALSE)="免测",80,VLOOKUP($F1317&amp;"",体测成绩!$A$2:$B$530,2,FALSE)))</f>
        <v>79.1</v>
      </c>
      <c r="N1317" s="7" t="str">
        <f>IF(OR(IFERROR(VALUE(M1317)&lt;80,FALSE),COUNTIF(缓考名单!$A$2:$A$49,$F1317&amp;"")&gt;0,COUNTIF(缓考名单!$B$2:$B$49,#REF!)&gt;0,IFERROR(VLOOKUP($F1317&amp;"",学年成绩!$A$2:$B$462,2,FALSE)&lt;&gt;"100%",FALSE)),"是","")</f>
        <v>是</v>
      </c>
      <c r="O1317" s="7"/>
      <c r="P1317" s="8" t="s">
        <v>954</v>
      </c>
    </row>
    <row r="1318" ht="35" customHeight="1" spans="1:16">
      <c r="A1318" s="7">
        <f t="shared" si="30"/>
        <v>443</v>
      </c>
      <c r="B1318" s="7">
        <v>2025</v>
      </c>
      <c r="C1318" s="3" t="s">
        <v>16</v>
      </c>
      <c r="D1318" s="3" t="s">
        <v>31</v>
      </c>
      <c r="E1318" s="3" t="s">
        <v>32</v>
      </c>
      <c r="F1318" s="11" t="s">
        <v>955</v>
      </c>
      <c r="G1318" s="3" t="s">
        <v>19</v>
      </c>
      <c r="H1318" s="7">
        <v>3.15</v>
      </c>
      <c r="I1318" s="7">
        <v>21</v>
      </c>
      <c r="J1318" s="7">
        <v>60.17</v>
      </c>
      <c r="K1318" s="7">
        <f t="shared" si="29"/>
        <v>443</v>
      </c>
      <c r="L1318" s="7">
        <v>21</v>
      </c>
      <c r="M1318" s="7" t="str">
        <f>IF(COUNTIF(体测成绩!$A$2:$A$530,$F1318&amp;"")=0,"",IF(VLOOKUP($F1318&amp;"",体测成绩!$A$2:$B$530,2,FALSE)="免测",80,VLOOKUP($F1318&amp;"",体测成绩!$A$2:$B$530,2,FALSE)))</f>
        <v>53.6</v>
      </c>
      <c r="N1318" s="7" t="str">
        <f>IF(OR(IFERROR(VALUE(M1318)&lt;80,FALSE),COUNTIF(缓考名单!$A$2:$A$49,$F1318&amp;"")&gt;0,COUNTIF(缓考名单!$B$2:$B$49,#REF!)&gt;0,IFERROR(VLOOKUP($F1318&amp;"",学年成绩!$A$2:$B$462,2,FALSE)&lt;&gt;"100%",FALSE)),"是","")</f>
        <v>是</v>
      </c>
      <c r="O1318" s="7"/>
      <c r="P1318" s="8" t="s">
        <v>956</v>
      </c>
    </row>
    <row r="1319" ht="35" customHeight="1" spans="1:16">
      <c r="A1319" s="7">
        <f t="shared" si="30"/>
        <v>444</v>
      </c>
      <c r="B1319" s="7">
        <v>2025</v>
      </c>
      <c r="C1319" s="3" t="s">
        <v>16</v>
      </c>
      <c r="D1319" s="3" t="s">
        <v>46</v>
      </c>
      <c r="E1319" s="3" t="s">
        <v>89</v>
      </c>
      <c r="F1319" s="11" t="s">
        <v>957</v>
      </c>
      <c r="G1319" s="3" t="s">
        <v>19</v>
      </c>
      <c r="H1319" s="7">
        <v>3.13</v>
      </c>
      <c r="I1319" s="7">
        <v>92</v>
      </c>
      <c r="J1319" s="7">
        <v>60.13</v>
      </c>
      <c r="K1319" s="7">
        <f t="shared" si="29"/>
        <v>444</v>
      </c>
      <c r="L1319" s="7">
        <v>91</v>
      </c>
      <c r="M1319" s="7" t="str">
        <f>IF(COUNTIF(体测成绩!$A$2:$A$530,$F1319&amp;"")=0,"",IF(VLOOKUP($F1319&amp;"",体测成绩!$A$2:$B$530,2,FALSE)="免测",80,VLOOKUP($F1319&amp;"",体测成绩!$A$2:$B$530,2,FALSE)))</f>
        <v>71.4</v>
      </c>
      <c r="N1319" s="7" t="str">
        <f>IF(OR(IFERROR(VALUE(M1319)&lt;80,FALSE),COUNTIF(缓考名单!$A$2:$A$49,$F1319&amp;"")&gt;0,COUNTIF(缓考名单!$B$2:$B$49,#REF!)&gt;0,IFERROR(VLOOKUP($F1319&amp;"",学年成绩!$A$2:$B$462,2,FALSE)&lt;&gt;"100%",FALSE)),"是","")</f>
        <v>是</v>
      </c>
      <c r="O1319" s="7"/>
      <c r="P1319" s="8" t="s">
        <v>958</v>
      </c>
    </row>
    <row r="1320" ht="35" customHeight="1" spans="1:16">
      <c r="A1320" s="7">
        <f t="shared" si="30"/>
        <v>445</v>
      </c>
      <c r="B1320" s="7">
        <v>2025</v>
      </c>
      <c r="C1320" s="3" t="s">
        <v>16</v>
      </c>
      <c r="D1320" s="3" t="s">
        <v>46</v>
      </c>
      <c r="E1320" s="3" t="s">
        <v>89</v>
      </c>
      <c r="F1320" s="11" t="s">
        <v>959</v>
      </c>
      <c r="G1320" s="3" t="s">
        <v>19</v>
      </c>
      <c r="H1320" s="7">
        <v>3.14</v>
      </c>
      <c r="I1320" s="7">
        <v>91</v>
      </c>
      <c r="J1320" s="7">
        <v>60.12</v>
      </c>
      <c r="K1320" s="7">
        <f t="shared" si="29"/>
        <v>445</v>
      </c>
      <c r="L1320" s="7">
        <v>92</v>
      </c>
      <c r="M1320" s="7" t="str">
        <f>IF(COUNTIF(体测成绩!$A$2:$A$530,$F1320&amp;"")=0,"",IF(VLOOKUP($F1320&amp;"",体测成绩!$A$2:$B$530,2,FALSE)="免测",80,VLOOKUP($F1320&amp;"",体测成绩!$A$2:$B$530,2,FALSE)))</f>
        <v>66.3</v>
      </c>
      <c r="N1320" s="7" t="str">
        <f>IF(OR(IFERROR(VALUE(M1320)&lt;80,FALSE),COUNTIF(缓考名单!$A$2:$A$49,$F1320&amp;"")&gt;0,COUNTIF(缓考名单!$B$2:$B$49,#REF!)&gt;0,IFERROR(VLOOKUP($F1320&amp;"",学年成绩!$A$2:$B$462,2,FALSE)&lt;&gt;"100%",FALSE)),"是","")</f>
        <v>是</v>
      </c>
      <c r="O1320" s="7"/>
      <c r="P1320" s="8" t="s">
        <v>960</v>
      </c>
    </row>
    <row r="1321" ht="35" customHeight="1" spans="1:16">
      <c r="A1321" s="7">
        <f t="shared" si="30"/>
        <v>446</v>
      </c>
      <c r="B1321" s="7">
        <v>2025</v>
      </c>
      <c r="C1321" s="3" t="s">
        <v>16</v>
      </c>
      <c r="D1321" s="3" t="s">
        <v>26</v>
      </c>
      <c r="E1321" s="3" t="s">
        <v>27</v>
      </c>
      <c r="F1321" s="11" t="s">
        <v>961</v>
      </c>
      <c r="G1321" s="3" t="s">
        <v>19</v>
      </c>
      <c r="H1321" s="7">
        <v>3.11</v>
      </c>
      <c r="I1321" s="7">
        <v>77</v>
      </c>
      <c r="J1321" s="7">
        <v>60.12</v>
      </c>
      <c r="K1321" s="7">
        <f t="shared" si="29"/>
        <v>446</v>
      </c>
      <c r="L1321" s="7">
        <v>77</v>
      </c>
      <c r="M1321" s="7" t="str">
        <f>IF(COUNTIF(体测成绩!$A$2:$A$530,$F1321&amp;"")=0,"",IF(VLOOKUP($F1321&amp;"",体测成绩!$A$2:$B$530,2,FALSE)="免测",80,VLOOKUP($F1321&amp;"",体测成绩!$A$2:$B$530,2,FALSE)))</f>
        <v>84.9</v>
      </c>
      <c r="N1321" s="7" t="str">
        <f>IF(OR(IFERROR(VALUE(M1321)&lt;80,FALSE),COUNTIF(缓考名单!$A$2:$A$49,$F1321&amp;"")&gt;0,COUNTIF(缓考名单!$B$2:$B$49,#REF!)&gt;0,IFERROR(VLOOKUP($F1321&amp;"",学年成绩!$A$2:$B$462,2,FALSE)&lt;&gt;"100%",FALSE)),"是","")</f>
        <v>是</v>
      </c>
      <c r="O1321" s="7"/>
      <c r="P1321" s="8" t="s">
        <v>962</v>
      </c>
    </row>
    <row r="1322" ht="35" customHeight="1" spans="1:16">
      <c r="A1322" s="7">
        <f t="shared" si="30"/>
        <v>447</v>
      </c>
      <c r="B1322" s="7">
        <v>2025</v>
      </c>
      <c r="C1322" s="3" t="s">
        <v>16</v>
      </c>
      <c r="D1322" s="3" t="s">
        <v>73</v>
      </c>
      <c r="E1322" s="3" t="s">
        <v>74</v>
      </c>
      <c r="F1322" s="11" t="s">
        <v>963</v>
      </c>
      <c r="G1322" s="3" t="s">
        <v>19</v>
      </c>
      <c r="H1322" s="7">
        <v>3.09</v>
      </c>
      <c r="I1322" s="7">
        <v>74</v>
      </c>
      <c r="J1322" s="7">
        <v>60.02</v>
      </c>
      <c r="K1322" s="7">
        <f t="shared" si="29"/>
        <v>447</v>
      </c>
      <c r="L1322" s="7">
        <v>77</v>
      </c>
      <c r="M1322" s="7" t="str">
        <f>IF(COUNTIF(体测成绩!$A$2:$A$530,$F1322&amp;"")=0,"",IF(VLOOKUP($F1322&amp;"",体测成绩!$A$2:$B$530,2,FALSE)="免测",80,VLOOKUP($F1322&amp;"",体测成绩!$A$2:$B$530,2,FALSE)))</f>
        <v>67.8</v>
      </c>
      <c r="N1322" s="7" t="str">
        <f>IF(OR(IFERROR(VALUE(M1322)&lt;80,FALSE),COUNTIF(缓考名单!$A$2:$A$49,$F1322&amp;"")&gt;0,COUNTIF(缓考名单!$B$2:$B$49,#REF!)&gt;0,IFERROR(VLOOKUP($F1322&amp;"",学年成绩!$A$2:$B$462,2,FALSE)&lt;&gt;"100%",FALSE)),"是","")</f>
        <v>是</v>
      </c>
      <c r="O1322" s="7"/>
      <c r="P1322" s="8" t="s">
        <v>964</v>
      </c>
    </row>
    <row r="1323" ht="35" customHeight="1" spans="1:16">
      <c r="A1323" s="7">
        <f t="shared" si="30"/>
        <v>448</v>
      </c>
      <c r="B1323" s="7">
        <v>2025</v>
      </c>
      <c r="C1323" s="3" t="s">
        <v>16</v>
      </c>
      <c r="D1323" s="3" t="s">
        <v>73</v>
      </c>
      <c r="E1323" s="3" t="s">
        <v>74</v>
      </c>
      <c r="F1323" s="11" t="s">
        <v>965</v>
      </c>
      <c r="G1323" s="3" t="s">
        <v>19</v>
      </c>
      <c r="H1323" s="7">
        <v>3.07</v>
      </c>
      <c r="I1323" s="7">
        <v>77</v>
      </c>
      <c r="J1323" s="7">
        <v>60</v>
      </c>
      <c r="K1323" s="7">
        <f t="shared" si="29"/>
        <v>448</v>
      </c>
      <c r="L1323" s="7">
        <v>78</v>
      </c>
      <c r="M1323" s="7" t="str">
        <f>IF(COUNTIF(体测成绩!$A$2:$A$530,$F1323&amp;"")=0,"",IF(VLOOKUP($F1323&amp;"",体测成绩!$A$2:$B$530,2,FALSE)="免测",80,VLOOKUP($F1323&amp;"",体测成绩!$A$2:$B$530,2,FALSE)))</f>
        <v>76.8</v>
      </c>
      <c r="N1323" s="7" t="str">
        <f>IF(OR(IFERROR(VALUE(M1323)&lt;80,FALSE),COUNTIF(缓考名单!$A$2:$A$49,$F1323&amp;"")&gt;0,COUNTIF(缓考名单!$B$2:$B$49,#REF!)&gt;0,IFERROR(VLOOKUP($F1323&amp;"",学年成绩!$A$2:$B$462,2,FALSE)&lt;&gt;"100%",FALSE)),"是","")</f>
        <v>是</v>
      </c>
      <c r="O1323" s="7"/>
      <c r="P1323" s="8" t="s">
        <v>966</v>
      </c>
    </row>
    <row r="1324" ht="35" customHeight="1" spans="1:16">
      <c r="A1324" s="7">
        <f t="shared" si="30"/>
        <v>449</v>
      </c>
      <c r="B1324" s="7">
        <v>2025</v>
      </c>
      <c r="C1324" s="3" t="s">
        <v>16</v>
      </c>
      <c r="D1324" s="3" t="s">
        <v>99</v>
      </c>
      <c r="E1324" s="3" t="s">
        <v>100</v>
      </c>
      <c r="F1324" s="11" t="s">
        <v>967</v>
      </c>
      <c r="G1324" s="3" t="s">
        <v>19</v>
      </c>
      <c r="H1324" s="7">
        <v>3.07</v>
      </c>
      <c r="I1324" s="7">
        <v>65</v>
      </c>
      <c r="J1324" s="7">
        <v>59.89</v>
      </c>
      <c r="K1324" s="7">
        <f t="shared" si="29"/>
        <v>449</v>
      </c>
      <c r="L1324" s="7">
        <v>67</v>
      </c>
      <c r="M1324" s="7" t="str">
        <f>IF(COUNTIF(体测成绩!$A$2:$A$530,$F1324&amp;"")=0,"",IF(VLOOKUP($F1324&amp;"",体测成绩!$A$2:$B$530,2,FALSE)="免测",80,VLOOKUP($F1324&amp;"",体测成绩!$A$2:$B$530,2,FALSE)))</f>
        <v>73.4</v>
      </c>
      <c r="N1324" s="7" t="str">
        <f>IF(OR(IFERROR(VALUE(M1324)&lt;80,FALSE),COUNTIF(缓考名单!$A$2:$A$49,$F1324&amp;"")&gt;0,COUNTIF(缓考名单!$B$2:$B$49,#REF!)&gt;0,IFERROR(VLOOKUP($F1324&amp;"",学年成绩!$A$2:$B$462,2,FALSE)&lt;&gt;"100%",FALSE)),"是","")</f>
        <v>是</v>
      </c>
      <c r="O1324" s="7"/>
      <c r="P1324" s="8" t="s">
        <v>968</v>
      </c>
    </row>
    <row r="1325" ht="35" customHeight="1" spans="1:16">
      <c r="A1325" s="7">
        <f t="shared" si="30"/>
        <v>450</v>
      </c>
      <c r="B1325" s="7">
        <v>2025</v>
      </c>
      <c r="C1325" s="3" t="s">
        <v>16</v>
      </c>
      <c r="D1325" s="3" t="s">
        <v>99</v>
      </c>
      <c r="E1325" s="3" t="s">
        <v>100</v>
      </c>
      <c r="F1325" s="11" t="s">
        <v>969</v>
      </c>
      <c r="G1325" s="3" t="s">
        <v>19</v>
      </c>
      <c r="H1325" s="7">
        <v>3.03</v>
      </c>
      <c r="I1325" s="7">
        <v>67</v>
      </c>
      <c r="J1325" s="7">
        <v>59.85</v>
      </c>
      <c r="K1325" s="7">
        <f t="shared" si="29"/>
        <v>450</v>
      </c>
      <c r="L1325" s="7">
        <v>68</v>
      </c>
      <c r="M1325" s="7" t="str">
        <f>IF(COUNTIF(体测成绩!$A$2:$A$530,$F1325&amp;"")=0,"",IF(VLOOKUP($F1325&amp;"",体测成绩!$A$2:$B$530,2,FALSE)="免测",80,VLOOKUP($F1325&amp;"",体测成绩!$A$2:$B$530,2,FALSE)))</f>
        <v>87.1</v>
      </c>
      <c r="N1325" s="7" t="str">
        <f>IF(OR(IFERROR(VALUE(M1325)&lt;80,FALSE),COUNTIF(缓考名单!$A$2:$A$49,$F1325&amp;"")&gt;0,COUNTIF(缓考名单!$B$2:$B$49,#REF!)&gt;0,IFERROR(VLOOKUP($F1325&amp;"",学年成绩!$A$2:$B$462,2,FALSE)&lt;&gt;"100%",FALSE)),"是","")</f>
        <v/>
      </c>
      <c r="O1325" s="7"/>
      <c r="P1325" s="8" t="s">
        <v>970</v>
      </c>
    </row>
    <row r="1326" ht="35" customHeight="1" spans="1:16">
      <c r="A1326" s="7">
        <f t="shared" si="30"/>
        <v>451</v>
      </c>
      <c r="B1326" s="7">
        <v>2025</v>
      </c>
      <c r="C1326" s="3" t="s">
        <v>16</v>
      </c>
      <c r="D1326" s="3" t="s">
        <v>46</v>
      </c>
      <c r="E1326" s="3" t="s">
        <v>94</v>
      </c>
      <c r="F1326" s="11" t="s">
        <v>971</v>
      </c>
      <c r="G1326" s="3" t="s">
        <v>19</v>
      </c>
      <c r="H1326" s="7">
        <v>2.88</v>
      </c>
      <c r="I1326" s="7">
        <v>101</v>
      </c>
      <c r="J1326" s="7">
        <v>59.78</v>
      </c>
      <c r="K1326" s="7">
        <f t="shared" si="29"/>
        <v>451</v>
      </c>
      <c r="L1326" s="7">
        <v>93</v>
      </c>
      <c r="M1326" s="7" t="str">
        <f>IF(COUNTIF(体测成绩!$A$2:$A$530,$F1326&amp;"")=0,"",IF(VLOOKUP($F1326&amp;"",体测成绩!$A$2:$B$530,2,FALSE)="免测",80,VLOOKUP($F1326&amp;"",体测成绩!$A$2:$B$530,2,FALSE)))</f>
        <v>56.7</v>
      </c>
      <c r="N1326" s="7" t="str">
        <f>IF(OR(IFERROR(VALUE(M1326)&lt;80,FALSE),COUNTIF(缓考名单!$A$2:$A$49,$F1326&amp;"")&gt;0,COUNTIF(缓考名单!$B$2:$B$49,#REF!)&gt;0,IFERROR(VLOOKUP($F1326&amp;"",学年成绩!$A$2:$B$462,2,FALSE)&lt;&gt;"100%",FALSE)),"是","")</f>
        <v>是</v>
      </c>
      <c r="O1326" s="7"/>
      <c r="P1326" s="8" t="s">
        <v>972</v>
      </c>
    </row>
    <row r="1327" ht="35" customHeight="1" spans="1:16">
      <c r="A1327" s="7">
        <f t="shared" si="30"/>
        <v>452</v>
      </c>
      <c r="B1327" s="7">
        <v>2025</v>
      </c>
      <c r="C1327" s="3" t="s">
        <v>16</v>
      </c>
      <c r="D1327" s="3" t="s">
        <v>26</v>
      </c>
      <c r="E1327" s="3" t="s">
        <v>27</v>
      </c>
      <c r="F1327" s="11" t="s">
        <v>973</v>
      </c>
      <c r="G1327" s="3" t="s">
        <v>19</v>
      </c>
      <c r="H1327" s="7">
        <v>3.11</v>
      </c>
      <c r="I1327" s="7">
        <v>78</v>
      </c>
      <c r="J1327" s="7">
        <v>59.76</v>
      </c>
      <c r="K1327" s="7">
        <f t="shared" si="29"/>
        <v>452</v>
      </c>
      <c r="L1327" s="7">
        <v>78</v>
      </c>
      <c r="M1327" s="7" t="str">
        <f>IF(COUNTIF(体测成绩!$A$2:$A$530,$F1327&amp;"")=0,"",IF(VLOOKUP($F1327&amp;"",体测成绩!$A$2:$B$530,2,FALSE)="免测",80,VLOOKUP($F1327&amp;"",体测成绩!$A$2:$B$530,2,FALSE)))</f>
        <v>76.4</v>
      </c>
      <c r="N1327" s="7" t="str">
        <f>IF(OR(IFERROR(VALUE(M1327)&lt;80,FALSE),COUNTIF(缓考名单!$A$2:$A$49,$F1327&amp;"")&gt;0,COUNTIF(缓考名单!$B$2:$B$49,#REF!)&gt;0,IFERROR(VLOOKUP($F1327&amp;"",学年成绩!$A$2:$B$462,2,FALSE)&lt;&gt;"100%",FALSE)),"是","")</f>
        <v>是</v>
      </c>
      <c r="O1327" s="7"/>
      <c r="P1327" s="8" t="s">
        <v>974</v>
      </c>
    </row>
    <row r="1328" ht="35" customHeight="1" spans="1:16">
      <c r="A1328" s="7">
        <f t="shared" si="30"/>
        <v>453</v>
      </c>
      <c r="B1328" s="7">
        <v>2025</v>
      </c>
      <c r="C1328" s="3" t="s">
        <v>16</v>
      </c>
      <c r="D1328" s="3" t="s">
        <v>46</v>
      </c>
      <c r="E1328" s="3" t="s">
        <v>47</v>
      </c>
      <c r="F1328" s="11" t="s">
        <v>975</v>
      </c>
      <c r="G1328" s="3" t="s">
        <v>19</v>
      </c>
      <c r="H1328" s="7">
        <v>3.12</v>
      </c>
      <c r="I1328" s="7">
        <v>93</v>
      </c>
      <c r="J1328" s="7">
        <v>59.67</v>
      </c>
      <c r="K1328" s="7">
        <f t="shared" si="29"/>
        <v>453</v>
      </c>
      <c r="L1328" s="7">
        <v>94</v>
      </c>
      <c r="M1328" s="7" t="str">
        <f>IF(COUNTIF(体测成绩!$A$2:$A$530,$F1328&amp;"")=0,"",IF(VLOOKUP($F1328&amp;"",体测成绩!$A$2:$B$530,2,FALSE)="免测",80,VLOOKUP($F1328&amp;"",体测成绩!$A$2:$B$530,2,FALSE)))</f>
        <v>57.9</v>
      </c>
      <c r="N1328" s="7" t="str">
        <f>IF(OR(IFERROR(VALUE(M1328)&lt;80,FALSE),COUNTIF(缓考名单!$A$2:$A$49,$F1328&amp;"")&gt;0,COUNTIF(缓考名单!$B$2:$B$49,#REF!)&gt;0,IFERROR(VLOOKUP($F1328&amp;"",学年成绩!$A$2:$B$462,2,FALSE)&lt;&gt;"100%",FALSE)),"是","")</f>
        <v>是</v>
      </c>
      <c r="O1328" s="7"/>
      <c r="P1328" s="8" t="s">
        <v>976</v>
      </c>
    </row>
    <row r="1329" ht="35" hidden="1" customHeight="1" spans="1:16">
      <c r="A1329" s="7">
        <v>1327</v>
      </c>
      <c r="B1329" s="7">
        <v>2023</v>
      </c>
      <c r="C1329" s="3" t="s">
        <v>16</v>
      </c>
      <c r="D1329" s="3" t="s">
        <v>977</v>
      </c>
      <c r="E1329" s="3" t="s">
        <v>978</v>
      </c>
      <c r="F1329" s="7">
        <v>202334210108</v>
      </c>
      <c r="G1329" s="3" t="s">
        <v>19</v>
      </c>
      <c r="H1329" s="7">
        <v>3.72</v>
      </c>
      <c r="I1329" s="7">
        <v>67</v>
      </c>
      <c r="J1329" s="7">
        <v>54.71</v>
      </c>
      <c r="K1329" s="7">
        <v>169</v>
      </c>
      <c r="L1329" s="7">
        <v>35</v>
      </c>
      <c r="M1329" s="7" t="str">
        <f>IF(COUNTIF(体测成绩!$A$2:$A$530,$F1329&amp;"")=0,"",IF(VLOOKUP($F1329&amp;"",体测成绩!$A$2:$B$530,2,FALSE)="免测",80,VLOOKUP($F1329&amp;"",体测成绩!$A$2:$B$530,2,FALSE)))</f>
        <v/>
      </c>
      <c r="N1329" s="7" t="str">
        <f>IF(OR(IFERROR(VALUE(M1329)&lt;80,FALSE),COUNTIF(缓考名单!$A$2:$A$49,$F1329&amp;"")&gt;0,COUNTIF(缓考名单!$B$2:$B$49,#REF!)&gt;0,IFERROR(VLOOKUP($F1329&amp;"",学年成绩!$A$2:$B$462,2,FALSE)&lt;&gt;"100%",FALSE)),"是","")</f>
        <v/>
      </c>
      <c r="O1329" s="7"/>
      <c r="P1329" s="8"/>
    </row>
    <row r="1330" ht="35" hidden="1" customHeight="1" spans="1:16">
      <c r="A1330" s="7">
        <v>1328</v>
      </c>
      <c r="B1330" s="7">
        <v>2023</v>
      </c>
      <c r="C1330" s="3" t="s">
        <v>16</v>
      </c>
      <c r="D1330" s="3" t="s">
        <v>977</v>
      </c>
      <c r="E1330" s="3" t="s">
        <v>978</v>
      </c>
      <c r="F1330" s="7">
        <v>202334210128</v>
      </c>
      <c r="G1330" s="3" t="s">
        <v>20</v>
      </c>
      <c r="H1330" s="7">
        <v>3.67</v>
      </c>
      <c r="I1330" s="7">
        <v>74</v>
      </c>
      <c r="J1330" s="7">
        <v>50.05</v>
      </c>
      <c r="K1330" s="7">
        <v>193</v>
      </c>
      <c r="L1330" s="7">
        <v>46</v>
      </c>
      <c r="M1330" s="7" t="str">
        <f>IF(COUNTIF(体测成绩!$A$2:$A$530,$F1330&amp;"")=0,"",IF(VLOOKUP($F1330&amp;"",体测成绩!$A$2:$B$530,2,FALSE)="免测",80,VLOOKUP($F1330&amp;"",体测成绩!$A$2:$B$530,2,FALSE)))</f>
        <v/>
      </c>
      <c r="N1330" s="7" t="str">
        <f>IF(OR(IFERROR(VALUE(M1330)&lt;80,FALSE),COUNTIF(缓考名单!$A$2:$A$49,$F1330&amp;"")&gt;0,COUNTIF(缓考名单!$B$2:$B$49,#REF!)&gt;0,IFERROR(VLOOKUP($F1330&amp;"",学年成绩!$A$2:$B$462,2,FALSE)&lt;&gt;"100%",FALSE)),"是","")</f>
        <v/>
      </c>
      <c r="O1330" s="7"/>
      <c r="P1330" s="8"/>
    </row>
    <row r="1331" ht="35" hidden="1" customHeight="1" spans="1:16">
      <c r="A1331" s="7">
        <v>1329</v>
      </c>
      <c r="B1331" s="7">
        <v>2023</v>
      </c>
      <c r="C1331" s="3" t="s">
        <v>16</v>
      </c>
      <c r="D1331" s="3" t="s">
        <v>977</v>
      </c>
      <c r="E1331" s="3" t="s">
        <v>978</v>
      </c>
      <c r="F1331" s="7">
        <v>202328110506</v>
      </c>
      <c r="G1331" s="3" t="s">
        <v>19</v>
      </c>
      <c r="H1331" s="7">
        <v>4.09</v>
      </c>
      <c r="I1331" s="7">
        <v>40</v>
      </c>
      <c r="J1331" s="7">
        <v>55.07</v>
      </c>
      <c r="K1331" s="7">
        <v>164</v>
      </c>
      <c r="L1331" s="7">
        <v>34</v>
      </c>
      <c r="M1331" s="7" t="str">
        <f>IF(COUNTIF(体测成绩!$A$2:$A$530,$F1331&amp;"")=0,"",IF(VLOOKUP($F1331&amp;"",体测成绩!$A$2:$B$530,2,FALSE)="免测",80,VLOOKUP($F1331&amp;"",体测成绩!$A$2:$B$530,2,FALSE)))</f>
        <v/>
      </c>
      <c r="N1331" s="7" t="str">
        <f>IF(OR(IFERROR(VALUE(M1331)&lt;80,FALSE),COUNTIF(缓考名单!$A$2:$A$49,$F1331&amp;"")&gt;0,COUNTIF(缓考名单!$B$2:$B$49,#REF!)&gt;0,IFERROR(VLOOKUP($F1331&amp;"",学年成绩!$A$2:$B$462,2,FALSE)&lt;&gt;"100%",FALSE)),"是","")</f>
        <v/>
      </c>
      <c r="O1331" s="7"/>
      <c r="P1331" s="8"/>
    </row>
    <row r="1332" ht="35" hidden="1" customHeight="1" spans="1:16">
      <c r="A1332" s="7">
        <v>1330</v>
      </c>
      <c r="B1332" s="7">
        <v>2023</v>
      </c>
      <c r="C1332" s="3" t="s">
        <v>16</v>
      </c>
      <c r="D1332" s="3" t="s">
        <v>977</v>
      </c>
      <c r="E1332" s="3" t="s">
        <v>978</v>
      </c>
      <c r="F1332" s="7">
        <v>202334210121</v>
      </c>
      <c r="G1332" s="3" t="s">
        <v>19</v>
      </c>
      <c r="H1332" s="7">
        <v>4.13</v>
      </c>
      <c r="I1332" s="7">
        <v>34</v>
      </c>
      <c r="J1332" s="7">
        <v>66.2</v>
      </c>
      <c r="K1332" s="7">
        <v>109</v>
      </c>
      <c r="L1332" s="7">
        <v>20</v>
      </c>
      <c r="M1332" s="7" t="str">
        <f>IF(COUNTIF(体测成绩!$A$2:$A$530,$F1332&amp;"")=0,"",IF(VLOOKUP($F1332&amp;"",体测成绩!$A$2:$B$530,2,FALSE)="免测",80,VLOOKUP($F1332&amp;"",体测成绩!$A$2:$B$530,2,FALSE)))</f>
        <v/>
      </c>
      <c r="N1332" s="7" t="str">
        <f>IF(OR(IFERROR(VALUE(M1332)&lt;80,FALSE),COUNTIF(缓考名单!$A$2:$A$49,$F1332&amp;"")&gt;0,COUNTIF(缓考名单!$B$2:$B$49,#REF!)&gt;0,IFERROR(VLOOKUP($F1332&amp;"",学年成绩!$A$2:$B$462,2,FALSE)&lt;&gt;"100%",FALSE)),"是","")</f>
        <v/>
      </c>
      <c r="O1332" s="7"/>
      <c r="P1332" s="8"/>
    </row>
    <row r="1333" ht="35" hidden="1" customHeight="1" spans="1:16">
      <c r="A1333" s="7">
        <v>1331</v>
      </c>
      <c r="B1333" s="7">
        <v>2023</v>
      </c>
      <c r="C1333" s="3" t="s">
        <v>16</v>
      </c>
      <c r="D1333" s="3" t="s">
        <v>977</v>
      </c>
      <c r="E1333" s="3" t="s">
        <v>978</v>
      </c>
      <c r="F1333" s="7">
        <v>202334210123</v>
      </c>
      <c r="G1333" s="3" t="s">
        <v>19</v>
      </c>
      <c r="H1333" s="7">
        <v>3.74</v>
      </c>
      <c r="I1333" s="7">
        <v>66</v>
      </c>
      <c r="J1333" s="7">
        <v>51.33</v>
      </c>
      <c r="K1333" s="7">
        <v>186</v>
      </c>
      <c r="L1333" s="7">
        <v>43</v>
      </c>
      <c r="M1333" s="7" t="str">
        <f>IF(COUNTIF(体测成绩!$A$2:$A$530,$F1333&amp;"")=0,"",IF(VLOOKUP($F1333&amp;"",体测成绩!$A$2:$B$530,2,FALSE)="免测",80,VLOOKUP($F1333&amp;"",体测成绩!$A$2:$B$530,2,FALSE)))</f>
        <v/>
      </c>
      <c r="N1333" s="7" t="str">
        <f>IF(OR(IFERROR(VALUE(M1333)&lt;80,FALSE),COUNTIF(缓考名单!$A$2:$A$49,$F1333&amp;"")&gt;0,COUNTIF(缓考名单!$B$2:$B$49,#REF!)&gt;0,IFERROR(VLOOKUP($F1333&amp;"",学年成绩!$A$2:$B$462,2,FALSE)&lt;&gt;"100%",FALSE)),"是","")</f>
        <v/>
      </c>
      <c r="O1333" s="7"/>
      <c r="P1333" s="8"/>
    </row>
    <row r="1334" ht="35" hidden="1" customHeight="1" spans="1:16">
      <c r="A1334" s="7">
        <v>1332</v>
      </c>
      <c r="B1334" s="7">
        <v>2023</v>
      </c>
      <c r="C1334" s="3" t="s">
        <v>16</v>
      </c>
      <c r="D1334" s="3" t="s">
        <v>977</v>
      </c>
      <c r="E1334" s="3" t="s">
        <v>978</v>
      </c>
      <c r="F1334" s="7">
        <v>202334210122</v>
      </c>
      <c r="G1334" s="3" t="s">
        <v>20</v>
      </c>
      <c r="H1334" s="7">
        <v>4.28</v>
      </c>
      <c r="I1334" s="7">
        <v>22</v>
      </c>
      <c r="J1334" s="7">
        <v>59.85</v>
      </c>
      <c r="K1334" s="7">
        <v>146</v>
      </c>
      <c r="L1334" s="7">
        <v>27</v>
      </c>
      <c r="M1334" s="7" t="str">
        <f>IF(COUNTIF(体测成绩!$A$2:$A$530,$F1334&amp;"")=0,"",IF(VLOOKUP($F1334&amp;"",体测成绩!$A$2:$B$530,2,FALSE)="免测",80,VLOOKUP($F1334&amp;"",体测成绩!$A$2:$B$530,2,FALSE)))</f>
        <v/>
      </c>
      <c r="N1334" s="7" t="str">
        <f>IF(OR(IFERROR(VALUE(M1334)&lt;80,FALSE),COUNTIF(缓考名单!$A$2:$A$49,$F1334&amp;"")&gt;0,COUNTIF(缓考名单!$B$2:$B$49,#REF!)&gt;0,IFERROR(VLOOKUP($F1334&amp;"",学年成绩!$A$2:$B$462,2,FALSE)&lt;&gt;"100%",FALSE)),"是","")</f>
        <v/>
      </c>
      <c r="O1334" s="7"/>
      <c r="P1334" s="8"/>
    </row>
    <row r="1335" ht="35" hidden="1" customHeight="1" spans="1:16">
      <c r="A1335" s="7">
        <v>1333</v>
      </c>
      <c r="B1335" s="7">
        <v>2023</v>
      </c>
      <c r="C1335" s="3" t="s">
        <v>16</v>
      </c>
      <c r="D1335" s="3" t="s">
        <v>977</v>
      </c>
      <c r="E1335" s="3" t="s">
        <v>978</v>
      </c>
      <c r="F1335" s="7">
        <v>202334210120</v>
      </c>
      <c r="G1335" s="3" t="s">
        <v>20</v>
      </c>
      <c r="H1335" s="7">
        <v>4.4</v>
      </c>
      <c r="I1335" s="7">
        <v>17</v>
      </c>
      <c r="J1335" s="7">
        <v>71.51</v>
      </c>
      <c r="K1335" s="7">
        <v>54</v>
      </c>
      <c r="L1335" s="7">
        <v>8</v>
      </c>
      <c r="M1335" s="7" t="str">
        <f>IF(COUNTIF(体测成绩!$A$2:$A$530,$F1335&amp;"")=0,"",IF(VLOOKUP($F1335&amp;"",体测成绩!$A$2:$B$530,2,FALSE)="免测",80,VLOOKUP($F1335&amp;"",体测成绩!$A$2:$B$530,2,FALSE)))</f>
        <v/>
      </c>
      <c r="N1335" s="7" t="str">
        <f>IF(OR(IFERROR(VALUE(M1335)&lt;80,FALSE),COUNTIF(缓考名单!$A$2:$A$49,$F1335&amp;"")&gt;0,COUNTIF(缓考名单!$B$2:$B$49,#REF!)&gt;0,IFERROR(VLOOKUP($F1335&amp;"",学年成绩!$A$2:$B$462,2,FALSE)&lt;&gt;"100%",FALSE)),"是","")</f>
        <v/>
      </c>
      <c r="O1335" s="7"/>
      <c r="P1335" s="8"/>
    </row>
    <row r="1336" ht="35" hidden="1" customHeight="1" spans="1:16">
      <c r="A1336" s="7">
        <v>1334</v>
      </c>
      <c r="B1336" s="7">
        <v>2023</v>
      </c>
      <c r="C1336" s="3" t="s">
        <v>16</v>
      </c>
      <c r="D1336" s="3" t="s">
        <v>977</v>
      </c>
      <c r="E1336" s="3" t="s">
        <v>978</v>
      </c>
      <c r="F1336" s="7">
        <v>202334210129</v>
      </c>
      <c r="G1336" s="3" t="s">
        <v>19</v>
      </c>
      <c r="H1336" s="7">
        <v>3.49</v>
      </c>
      <c r="I1336" s="7">
        <v>83</v>
      </c>
      <c r="J1336" s="7">
        <v>50.21</v>
      </c>
      <c r="K1336" s="7">
        <v>192</v>
      </c>
      <c r="L1336" s="7">
        <v>45</v>
      </c>
      <c r="M1336" s="7" t="str">
        <f>IF(COUNTIF(体测成绩!$A$2:$A$530,$F1336&amp;"")=0,"",IF(VLOOKUP($F1336&amp;"",体测成绩!$A$2:$B$530,2,FALSE)="免测",80,VLOOKUP($F1336&amp;"",体测成绩!$A$2:$B$530,2,FALSE)))</f>
        <v/>
      </c>
      <c r="N1336" s="7" t="str">
        <f>IF(OR(IFERROR(VALUE(M1336)&lt;80,FALSE),COUNTIF(缓考名单!$A$2:$A$49,$F1336&amp;"")&gt;0,COUNTIF(缓考名单!$B$2:$B$49,#REF!)&gt;0,IFERROR(VLOOKUP($F1336&amp;"",学年成绩!$A$2:$B$462,2,FALSE)&lt;&gt;"100%",FALSE)),"是","")</f>
        <v/>
      </c>
      <c r="O1336" s="7"/>
      <c r="P1336" s="8"/>
    </row>
    <row r="1337" ht="35" hidden="1" customHeight="1" spans="1:16">
      <c r="A1337" s="7">
        <v>1335</v>
      </c>
      <c r="B1337" s="7">
        <v>2023</v>
      </c>
      <c r="C1337" s="3" t="s">
        <v>16</v>
      </c>
      <c r="D1337" s="3" t="s">
        <v>977</v>
      </c>
      <c r="E1337" s="3" t="s">
        <v>978</v>
      </c>
      <c r="F1337" s="7">
        <v>202321510206</v>
      </c>
      <c r="G1337" s="3" t="s">
        <v>20</v>
      </c>
      <c r="H1337" s="7">
        <v>4.39</v>
      </c>
      <c r="I1337" s="7">
        <v>18</v>
      </c>
      <c r="J1337" s="7">
        <v>66.14</v>
      </c>
      <c r="K1337" s="7">
        <v>111</v>
      </c>
      <c r="L1337" s="7">
        <v>21</v>
      </c>
      <c r="M1337" s="7" t="str">
        <f>IF(COUNTIF(体测成绩!$A$2:$A$530,$F1337&amp;"")=0,"",IF(VLOOKUP($F1337&amp;"",体测成绩!$A$2:$B$530,2,FALSE)="免测",80,VLOOKUP($F1337&amp;"",体测成绩!$A$2:$B$530,2,FALSE)))</f>
        <v/>
      </c>
      <c r="N1337" s="7" t="str">
        <f>IF(OR(IFERROR(VALUE(M1337)&lt;80,FALSE),COUNTIF(缓考名单!$A$2:$A$49,$F1337&amp;"")&gt;0,COUNTIF(缓考名单!$B$2:$B$49,#REF!)&gt;0,IFERROR(VLOOKUP($F1337&amp;"",学年成绩!$A$2:$B$462,2,FALSE)&lt;&gt;"100%",FALSE)),"是","")</f>
        <v/>
      </c>
      <c r="O1337" s="7"/>
      <c r="P1337" s="8"/>
    </row>
    <row r="1338" ht="35" hidden="1" customHeight="1" spans="1:16">
      <c r="A1338" s="7">
        <v>1336</v>
      </c>
      <c r="B1338" s="7">
        <v>2023</v>
      </c>
      <c r="C1338" s="3" t="s">
        <v>16</v>
      </c>
      <c r="D1338" s="3" t="s">
        <v>977</v>
      </c>
      <c r="E1338" s="3" t="s">
        <v>978</v>
      </c>
      <c r="F1338" s="7">
        <v>202334210130</v>
      </c>
      <c r="G1338" s="3" t="s">
        <v>19</v>
      </c>
      <c r="H1338" s="7">
        <v>4.55</v>
      </c>
      <c r="I1338" s="7">
        <v>4</v>
      </c>
      <c r="J1338" s="7">
        <v>69.93</v>
      </c>
      <c r="K1338" s="7">
        <v>78</v>
      </c>
      <c r="L1338" s="7">
        <v>11</v>
      </c>
      <c r="M1338" s="7" t="str">
        <f>IF(COUNTIF(体测成绩!$A$2:$A$530,$F1338&amp;"")=0,"",IF(VLOOKUP($F1338&amp;"",体测成绩!$A$2:$B$530,2,FALSE)="免测",80,VLOOKUP($F1338&amp;"",体测成绩!$A$2:$B$530,2,FALSE)))</f>
        <v/>
      </c>
      <c r="N1338" s="7" t="str">
        <f>IF(OR(IFERROR(VALUE(M1338)&lt;80,FALSE),COUNTIF(缓考名单!$A$2:$A$49,$F1338&amp;"")&gt;0,COUNTIF(缓考名单!$B$2:$B$49,#REF!)&gt;0,IFERROR(VLOOKUP($F1338&amp;"",学年成绩!$A$2:$B$462,2,FALSE)&lt;&gt;"100%",FALSE)),"是","")</f>
        <v/>
      </c>
      <c r="O1338" s="7"/>
      <c r="P1338" s="8"/>
    </row>
    <row r="1339" ht="35" hidden="1" customHeight="1" spans="1:16">
      <c r="A1339" s="7">
        <v>1337</v>
      </c>
      <c r="B1339" s="7">
        <v>2023</v>
      </c>
      <c r="C1339" s="3" t="s">
        <v>16</v>
      </c>
      <c r="D1339" s="3" t="s">
        <v>977</v>
      </c>
      <c r="E1339" s="3" t="s">
        <v>978</v>
      </c>
      <c r="F1339" s="7">
        <v>202334210117</v>
      </c>
      <c r="G1339" s="3" t="s">
        <v>19</v>
      </c>
      <c r="H1339" s="7">
        <v>3.26</v>
      </c>
      <c r="I1339" s="7">
        <v>91</v>
      </c>
      <c r="J1339" s="7">
        <v>44.91</v>
      </c>
      <c r="K1339" s="7">
        <v>201</v>
      </c>
      <c r="L1339" s="7">
        <v>49</v>
      </c>
      <c r="M1339" s="7" t="str">
        <f>IF(COUNTIF(体测成绩!$A$2:$A$530,$F1339&amp;"")=0,"",IF(VLOOKUP($F1339&amp;"",体测成绩!$A$2:$B$530,2,FALSE)="免测",80,VLOOKUP($F1339&amp;"",体测成绩!$A$2:$B$530,2,FALSE)))</f>
        <v/>
      </c>
      <c r="N1339" s="7" t="str">
        <f>IF(OR(IFERROR(VALUE(M1339)&lt;80,FALSE),COUNTIF(缓考名单!$A$2:$A$49,$F1339&amp;"")&gt;0,COUNTIF(缓考名单!$B$2:$B$49,#REF!)&gt;0,IFERROR(VLOOKUP($F1339&amp;"",学年成绩!$A$2:$B$462,2,FALSE)&lt;&gt;"100%",FALSE)),"是","")</f>
        <v/>
      </c>
      <c r="O1339" s="7"/>
      <c r="P1339" s="8"/>
    </row>
    <row r="1340" ht="35" hidden="1" customHeight="1" spans="1:16">
      <c r="A1340" s="7">
        <v>1338</v>
      </c>
      <c r="B1340" s="7">
        <v>2023</v>
      </c>
      <c r="C1340" s="3" t="s">
        <v>16</v>
      </c>
      <c r="D1340" s="3" t="s">
        <v>977</v>
      </c>
      <c r="E1340" s="3" t="s">
        <v>978</v>
      </c>
      <c r="F1340" s="7">
        <v>202334210115</v>
      </c>
      <c r="G1340" s="3" t="s">
        <v>20</v>
      </c>
      <c r="H1340" s="7">
        <v>4.4</v>
      </c>
      <c r="I1340" s="7">
        <v>16</v>
      </c>
      <c r="J1340" s="7">
        <v>77.14</v>
      </c>
      <c r="K1340" s="7">
        <v>28</v>
      </c>
      <c r="L1340" s="7">
        <v>3</v>
      </c>
      <c r="M1340" s="7" t="str">
        <f>IF(COUNTIF(体测成绩!$A$2:$A$530,$F1340&amp;"")=0,"",IF(VLOOKUP($F1340&amp;"",体测成绩!$A$2:$B$530,2,FALSE)="免测",80,VLOOKUP($F1340&amp;"",体测成绩!$A$2:$B$530,2,FALSE)))</f>
        <v/>
      </c>
      <c r="N1340" s="7" t="str">
        <f>IF(OR(IFERROR(VALUE(M1340)&lt;80,FALSE),COUNTIF(缓考名单!$A$2:$A$49,$F1340&amp;"")&gt;0,COUNTIF(缓考名单!$B$2:$B$49,#REF!)&gt;0,IFERROR(VLOOKUP($F1340&amp;"",学年成绩!$A$2:$B$462,2,FALSE)&lt;&gt;"100%",FALSE)),"是","")</f>
        <v/>
      </c>
      <c r="O1340" s="7"/>
      <c r="P1340" s="8"/>
    </row>
    <row r="1341" ht="35" hidden="1" customHeight="1" spans="1:16">
      <c r="A1341" s="7">
        <v>1339</v>
      </c>
      <c r="B1341" s="7">
        <v>2023</v>
      </c>
      <c r="C1341" s="3" t="s">
        <v>16</v>
      </c>
      <c r="D1341" s="3" t="s">
        <v>977</v>
      </c>
      <c r="E1341" s="3" t="s">
        <v>978</v>
      </c>
      <c r="F1341" s="7">
        <v>202334210113</v>
      </c>
      <c r="G1341" s="3" t="s">
        <v>19</v>
      </c>
      <c r="H1341" s="7">
        <v>3.54</v>
      </c>
      <c r="I1341" s="7">
        <v>80</v>
      </c>
      <c r="J1341" s="7">
        <v>50.92</v>
      </c>
      <c r="K1341" s="7">
        <v>189</v>
      </c>
      <c r="L1341" s="7">
        <v>44</v>
      </c>
      <c r="M1341" s="7" t="str">
        <f>IF(COUNTIF(体测成绩!$A$2:$A$530,$F1341&amp;"")=0,"",IF(VLOOKUP($F1341&amp;"",体测成绩!$A$2:$B$530,2,FALSE)="免测",80,VLOOKUP($F1341&amp;"",体测成绩!$A$2:$B$530,2,FALSE)))</f>
        <v/>
      </c>
      <c r="N1341" s="7" t="str">
        <f>IF(OR(IFERROR(VALUE(M1341)&lt;80,FALSE),COUNTIF(缓考名单!$A$2:$A$49,$F1341&amp;"")&gt;0,COUNTIF(缓考名单!$B$2:$B$49,#REF!)&gt;0,IFERROR(VLOOKUP($F1341&amp;"",学年成绩!$A$2:$B$462,2,FALSE)&lt;&gt;"100%",FALSE)),"是","")</f>
        <v/>
      </c>
      <c r="O1341" s="7"/>
      <c r="P1341" s="8"/>
    </row>
    <row r="1342" ht="35" hidden="1" customHeight="1" spans="1:16">
      <c r="A1342" s="7">
        <v>1340</v>
      </c>
      <c r="B1342" s="7">
        <v>2023</v>
      </c>
      <c r="C1342" s="3" t="s">
        <v>16</v>
      </c>
      <c r="D1342" s="3" t="s">
        <v>977</v>
      </c>
      <c r="E1342" s="3" t="s">
        <v>978</v>
      </c>
      <c r="F1342" s="7">
        <v>202334210118</v>
      </c>
      <c r="G1342" s="3" t="s">
        <v>19</v>
      </c>
      <c r="H1342" s="7">
        <v>3.78</v>
      </c>
      <c r="I1342" s="7">
        <v>63</v>
      </c>
      <c r="J1342" s="7">
        <v>51.36</v>
      </c>
      <c r="K1342" s="7">
        <v>185</v>
      </c>
      <c r="L1342" s="7">
        <v>42</v>
      </c>
      <c r="M1342" s="7" t="str">
        <f>IF(COUNTIF(体测成绩!$A$2:$A$530,$F1342&amp;"")=0,"",IF(VLOOKUP($F1342&amp;"",体测成绩!$A$2:$B$530,2,FALSE)="免测",80,VLOOKUP($F1342&amp;"",体测成绩!$A$2:$B$530,2,FALSE)))</f>
        <v/>
      </c>
      <c r="N1342" s="7" t="str">
        <f>IF(OR(IFERROR(VALUE(M1342)&lt;80,FALSE),COUNTIF(缓考名单!$A$2:$A$49,$F1342&amp;"")&gt;0,COUNTIF(缓考名单!$B$2:$B$49,#REF!)&gt;0,IFERROR(VLOOKUP($F1342&amp;"",学年成绩!$A$2:$B$462,2,FALSE)&lt;&gt;"100%",FALSE)),"是","")</f>
        <v/>
      </c>
      <c r="O1342" s="7"/>
      <c r="P1342" s="8"/>
    </row>
    <row r="1343" ht="35" hidden="1" customHeight="1" spans="1:16">
      <c r="A1343" s="7">
        <v>1341</v>
      </c>
      <c r="B1343" s="7">
        <v>2023</v>
      </c>
      <c r="C1343" s="3" t="s">
        <v>16</v>
      </c>
      <c r="D1343" s="3" t="s">
        <v>977</v>
      </c>
      <c r="E1343" s="3" t="s">
        <v>978</v>
      </c>
      <c r="F1343" s="7">
        <v>202334210116</v>
      </c>
      <c r="G1343" s="3" t="s">
        <v>19</v>
      </c>
      <c r="H1343" s="7">
        <v>3.95</v>
      </c>
      <c r="I1343" s="7">
        <v>49</v>
      </c>
      <c r="J1343" s="7">
        <v>57.3</v>
      </c>
      <c r="K1343" s="7">
        <v>154</v>
      </c>
      <c r="L1343" s="7">
        <v>30</v>
      </c>
      <c r="M1343" s="7" t="str">
        <f>IF(COUNTIF(体测成绩!$A$2:$A$530,$F1343&amp;"")=0,"",IF(VLOOKUP($F1343&amp;"",体测成绩!$A$2:$B$530,2,FALSE)="免测",80,VLOOKUP($F1343&amp;"",体测成绩!$A$2:$B$530,2,FALSE)))</f>
        <v/>
      </c>
      <c r="N1343" s="7" t="str">
        <f>IF(OR(IFERROR(VALUE(M1343)&lt;80,FALSE),COUNTIF(缓考名单!$A$2:$A$49,$F1343&amp;"")&gt;0,COUNTIF(缓考名单!$B$2:$B$49,#REF!)&gt;0,IFERROR(VLOOKUP($F1343&amp;"",学年成绩!$A$2:$B$462,2,FALSE)&lt;&gt;"100%",FALSE)),"是","")</f>
        <v/>
      </c>
      <c r="O1343" s="7"/>
      <c r="P1343" s="8"/>
    </row>
    <row r="1344" ht="35" hidden="1" customHeight="1" spans="1:16">
      <c r="A1344" s="7">
        <v>1342</v>
      </c>
      <c r="B1344" s="7">
        <v>2023</v>
      </c>
      <c r="C1344" s="3" t="s">
        <v>16</v>
      </c>
      <c r="D1344" s="3" t="s">
        <v>977</v>
      </c>
      <c r="E1344" s="3" t="s">
        <v>978</v>
      </c>
      <c r="F1344" s="7">
        <v>202334210114</v>
      </c>
      <c r="G1344" s="3" t="s">
        <v>19</v>
      </c>
      <c r="H1344" s="7">
        <v>4.11</v>
      </c>
      <c r="I1344" s="7">
        <v>36</v>
      </c>
      <c r="J1344" s="7">
        <v>55.4</v>
      </c>
      <c r="K1344" s="7">
        <v>162</v>
      </c>
      <c r="L1344" s="7">
        <v>33</v>
      </c>
      <c r="M1344" s="7" t="str">
        <f>IF(COUNTIF(体测成绩!$A$2:$A$530,$F1344&amp;"")=0,"",IF(VLOOKUP($F1344&amp;"",体测成绩!$A$2:$B$530,2,FALSE)="免测",80,VLOOKUP($F1344&amp;"",体测成绩!$A$2:$B$530,2,FALSE)))</f>
        <v/>
      </c>
      <c r="N1344" s="7" t="str">
        <f>IF(OR(IFERROR(VALUE(M1344)&lt;80,FALSE),COUNTIF(缓考名单!$A$2:$A$49,$F1344&amp;"")&gt;0,COUNTIF(缓考名单!$B$2:$B$49,#REF!)&gt;0,IFERROR(VLOOKUP($F1344&amp;"",学年成绩!$A$2:$B$462,2,FALSE)&lt;&gt;"100%",FALSE)),"是","")</f>
        <v/>
      </c>
      <c r="O1344" s="7"/>
      <c r="P1344" s="8"/>
    </row>
    <row r="1345" ht="35" hidden="1" customHeight="1" spans="1:16">
      <c r="A1345" s="7">
        <v>1343</v>
      </c>
      <c r="B1345" s="7">
        <v>2023</v>
      </c>
      <c r="C1345" s="3" t="s">
        <v>16</v>
      </c>
      <c r="D1345" s="3" t="s">
        <v>977</v>
      </c>
      <c r="E1345" s="3" t="s">
        <v>978</v>
      </c>
      <c r="F1345" s="7">
        <v>202334210119</v>
      </c>
      <c r="G1345" s="3" t="s">
        <v>20</v>
      </c>
      <c r="H1345" s="7">
        <v>4.24</v>
      </c>
      <c r="I1345" s="7">
        <v>24</v>
      </c>
      <c r="J1345" s="7">
        <v>64.28</v>
      </c>
      <c r="K1345" s="7">
        <v>119</v>
      </c>
      <c r="L1345" s="7">
        <v>23</v>
      </c>
      <c r="M1345" s="7" t="str">
        <f>IF(COUNTIF(体测成绩!$A$2:$A$530,$F1345&amp;"")=0,"",IF(VLOOKUP($F1345&amp;"",体测成绩!$A$2:$B$530,2,FALSE)="免测",80,VLOOKUP($F1345&amp;"",体测成绩!$A$2:$B$530,2,FALSE)))</f>
        <v/>
      </c>
      <c r="N1345" s="7" t="str">
        <f>IF(OR(IFERROR(VALUE(M1345)&lt;80,FALSE),COUNTIF(缓考名单!$A$2:$A$49,$F1345&amp;"")&gt;0,COUNTIF(缓考名单!$B$2:$B$49,#REF!)&gt;0,IFERROR(VLOOKUP($F1345&amp;"",学年成绩!$A$2:$B$462,2,FALSE)&lt;&gt;"100%",FALSE)),"是","")</f>
        <v/>
      </c>
      <c r="O1345" s="7"/>
      <c r="P1345" s="8"/>
    </row>
    <row r="1346" ht="35" hidden="1" customHeight="1" spans="1:16">
      <c r="A1346" s="7">
        <v>1344</v>
      </c>
      <c r="B1346" s="7">
        <v>2023</v>
      </c>
      <c r="C1346" s="3" t="s">
        <v>16</v>
      </c>
      <c r="D1346" s="3" t="s">
        <v>977</v>
      </c>
      <c r="E1346" s="3" t="s">
        <v>978</v>
      </c>
      <c r="F1346" s="7">
        <v>202228110721</v>
      </c>
      <c r="G1346" s="3" t="s">
        <v>20</v>
      </c>
      <c r="H1346" s="7">
        <v>4.41</v>
      </c>
      <c r="I1346" s="7">
        <v>15</v>
      </c>
      <c r="J1346" s="7">
        <v>75.07</v>
      </c>
      <c r="K1346" s="7">
        <v>33</v>
      </c>
      <c r="L1346" s="7">
        <v>5</v>
      </c>
      <c r="M1346" s="7" t="str">
        <f>IF(COUNTIF(体测成绩!$A$2:$A$530,$F1346&amp;"")=0,"",IF(VLOOKUP($F1346&amp;"",体测成绩!$A$2:$B$530,2,FALSE)="免测",80,VLOOKUP($F1346&amp;"",体测成绩!$A$2:$B$530,2,FALSE)))</f>
        <v/>
      </c>
      <c r="N1346" s="7" t="str">
        <f>IF(OR(IFERROR(VALUE(M1346)&lt;80,FALSE),COUNTIF(缓考名单!$A$2:$A$49,$F1346&amp;"")&gt;0,COUNTIF(缓考名单!$B$2:$B$49,#REF!)&gt;0,IFERROR(VLOOKUP($F1346&amp;"",学年成绩!$A$2:$B$462,2,FALSE)&lt;&gt;"100%",FALSE)),"是","")</f>
        <v/>
      </c>
      <c r="O1346" s="7"/>
      <c r="P1346" s="8"/>
    </row>
    <row r="1347" ht="35" hidden="1" customHeight="1" spans="1:16">
      <c r="A1347" s="7">
        <v>1345</v>
      </c>
      <c r="B1347" s="7">
        <v>2023</v>
      </c>
      <c r="C1347" s="3" t="s">
        <v>16</v>
      </c>
      <c r="D1347" s="3" t="s">
        <v>977</v>
      </c>
      <c r="E1347" s="3" t="s">
        <v>978</v>
      </c>
      <c r="F1347" s="7">
        <v>202334210124</v>
      </c>
      <c r="G1347" s="3" t="s">
        <v>19</v>
      </c>
      <c r="H1347" s="7">
        <v>3.81</v>
      </c>
      <c r="I1347" s="7">
        <v>61</v>
      </c>
      <c r="J1347" s="7">
        <v>51.87</v>
      </c>
      <c r="K1347" s="7">
        <v>181</v>
      </c>
      <c r="L1347" s="7">
        <v>39</v>
      </c>
      <c r="M1347" s="7" t="str">
        <f>IF(COUNTIF(体测成绩!$A$2:$A$530,$F1347&amp;"")=0,"",IF(VLOOKUP($F1347&amp;"",体测成绩!$A$2:$B$530,2,FALSE)="免测",80,VLOOKUP($F1347&amp;"",体测成绩!$A$2:$B$530,2,FALSE)))</f>
        <v/>
      </c>
      <c r="N1347" s="7" t="str">
        <f>IF(OR(IFERROR(VALUE(M1347)&lt;80,FALSE),COUNTIF(缓考名单!$A$2:$A$49,$F1347&amp;"")&gt;0,COUNTIF(缓考名单!$B$2:$B$49,#REF!)&gt;0,IFERROR(VLOOKUP($F1347&amp;"",学年成绩!$A$2:$B$462,2,FALSE)&lt;&gt;"100%",FALSE)),"是","")</f>
        <v/>
      </c>
      <c r="O1347" s="7"/>
      <c r="P1347" s="8"/>
    </row>
    <row r="1348" ht="35" hidden="1" customHeight="1" spans="1:16">
      <c r="A1348" s="7">
        <v>1346</v>
      </c>
      <c r="B1348" s="7">
        <v>2023</v>
      </c>
      <c r="C1348" s="3" t="s">
        <v>16</v>
      </c>
      <c r="D1348" s="3" t="s">
        <v>977</v>
      </c>
      <c r="E1348" s="3" t="s">
        <v>978</v>
      </c>
      <c r="F1348" s="7">
        <v>202334210125</v>
      </c>
      <c r="G1348" s="3" t="s">
        <v>19</v>
      </c>
      <c r="H1348" s="7">
        <v>3.82</v>
      </c>
      <c r="I1348" s="7">
        <v>59</v>
      </c>
      <c r="J1348" s="7">
        <v>51.95</v>
      </c>
      <c r="K1348" s="7">
        <v>180</v>
      </c>
      <c r="L1348" s="7">
        <v>38</v>
      </c>
      <c r="M1348" s="7" t="str">
        <f>IF(COUNTIF(体测成绩!$A$2:$A$530,$F1348&amp;"")=0,"",IF(VLOOKUP($F1348&amp;"",体测成绩!$A$2:$B$530,2,FALSE)="免测",80,VLOOKUP($F1348&amp;"",体测成绩!$A$2:$B$530,2,FALSE)))</f>
        <v/>
      </c>
      <c r="N1348" s="7" t="str">
        <f>IF(OR(IFERROR(VALUE(M1348)&lt;80,FALSE),COUNTIF(缓考名单!$A$2:$A$49,$F1348&amp;"")&gt;0,COUNTIF(缓考名单!$B$2:$B$49,#REF!)&gt;0,IFERROR(VLOOKUP($F1348&amp;"",学年成绩!$A$2:$B$462,2,FALSE)&lt;&gt;"100%",FALSE)),"是","")</f>
        <v/>
      </c>
      <c r="O1348" s="7"/>
      <c r="P1348" s="8"/>
    </row>
    <row r="1349" ht="35" hidden="1" customHeight="1" spans="1:16">
      <c r="A1349" s="7">
        <v>1347</v>
      </c>
      <c r="B1349" s="7">
        <v>2023</v>
      </c>
      <c r="C1349" s="3" t="s">
        <v>16</v>
      </c>
      <c r="D1349" s="3" t="s">
        <v>977</v>
      </c>
      <c r="E1349" s="3" t="s">
        <v>978</v>
      </c>
      <c r="F1349" s="7">
        <v>202334210106</v>
      </c>
      <c r="G1349" s="3" t="s">
        <v>19</v>
      </c>
      <c r="H1349" s="7">
        <v>3.77</v>
      </c>
      <c r="I1349" s="7">
        <v>64</v>
      </c>
      <c r="J1349" s="7">
        <v>51.44</v>
      </c>
      <c r="K1349" s="7">
        <v>183</v>
      </c>
      <c r="L1349" s="7">
        <v>41</v>
      </c>
      <c r="M1349" s="7" t="str">
        <f>IF(COUNTIF(体测成绩!$A$2:$A$530,$F1349&amp;"")=0,"",IF(VLOOKUP($F1349&amp;"",体测成绩!$A$2:$B$530,2,FALSE)="免测",80,VLOOKUP($F1349&amp;"",体测成绩!$A$2:$B$530,2,FALSE)))</f>
        <v/>
      </c>
      <c r="N1349" s="7" t="str">
        <f>IF(OR(IFERROR(VALUE(M1349)&lt;80,FALSE),COUNTIF(缓考名单!$A$2:$A$49,$F1349&amp;"")&gt;0,COUNTIF(缓考名单!$B$2:$B$49,#REF!)&gt;0,IFERROR(VLOOKUP($F1349&amp;"",学年成绩!$A$2:$B$462,2,FALSE)&lt;&gt;"100%",FALSE)),"是","")</f>
        <v/>
      </c>
      <c r="O1349" s="7"/>
      <c r="P1349" s="8"/>
    </row>
    <row r="1350" ht="35" hidden="1" customHeight="1" spans="1:16">
      <c r="A1350" s="7">
        <v>1348</v>
      </c>
      <c r="B1350" s="7">
        <v>2023</v>
      </c>
      <c r="C1350" s="3" t="s">
        <v>16</v>
      </c>
      <c r="D1350" s="3" t="s">
        <v>977</v>
      </c>
      <c r="E1350" s="3" t="s">
        <v>978</v>
      </c>
      <c r="F1350" s="7">
        <v>202334210109</v>
      </c>
      <c r="G1350" s="3" t="s">
        <v>20</v>
      </c>
      <c r="H1350" s="7">
        <v>4.59</v>
      </c>
      <c r="I1350" s="7">
        <v>2</v>
      </c>
      <c r="J1350" s="7">
        <v>79.98</v>
      </c>
      <c r="K1350" s="7">
        <v>21</v>
      </c>
      <c r="L1350" s="7">
        <v>1</v>
      </c>
      <c r="M1350" s="7" t="str">
        <f>IF(COUNTIF(体测成绩!$A$2:$A$530,$F1350&amp;"")=0,"",IF(VLOOKUP($F1350&amp;"",体测成绩!$A$2:$B$530,2,FALSE)="免测",80,VLOOKUP($F1350&amp;"",体测成绩!$A$2:$B$530,2,FALSE)))</f>
        <v/>
      </c>
      <c r="N1350" s="7" t="str">
        <f>IF(OR(IFERROR(VALUE(M1350)&lt;80,FALSE),COUNTIF(缓考名单!$A$2:$A$49,$F1350&amp;"")&gt;0,COUNTIF(缓考名单!$B$2:$B$49,#REF!)&gt;0,IFERROR(VLOOKUP($F1350&amp;"",学年成绩!$A$2:$B$462,2,FALSE)&lt;&gt;"100%",FALSE)),"是","")</f>
        <v/>
      </c>
      <c r="O1350" s="7"/>
      <c r="P1350" s="8"/>
    </row>
    <row r="1351" ht="35" hidden="1" customHeight="1" spans="1:16">
      <c r="A1351" s="7">
        <v>1349</v>
      </c>
      <c r="B1351" s="7">
        <v>2023</v>
      </c>
      <c r="C1351" s="3" t="s">
        <v>16</v>
      </c>
      <c r="D1351" s="3" t="s">
        <v>977</v>
      </c>
      <c r="E1351" s="3" t="s">
        <v>978</v>
      </c>
      <c r="F1351" s="7">
        <v>202334210101</v>
      </c>
      <c r="G1351" s="3" t="s">
        <v>19</v>
      </c>
      <c r="H1351" s="7">
        <v>4.04</v>
      </c>
      <c r="I1351" s="7">
        <v>45</v>
      </c>
      <c r="J1351" s="7">
        <v>54.26</v>
      </c>
      <c r="K1351" s="7">
        <v>170</v>
      </c>
      <c r="L1351" s="7">
        <v>36</v>
      </c>
      <c r="M1351" s="7" t="str">
        <f>IF(COUNTIF(体测成绩!$A$2:$A$530,$F1351&amp;"")=0,"",IF(VLOOKUP($F1351&amp;"",体测成绩!$A$2:$B$530,2,FALSE)="免测",80,VLOOKUP($F1351&amp;"",体测成绩!$A$2:$B$530,2,FALSE)))</f>
        <v/>
      </c>
      <c r="N1351" s="7" t="str">
        <f>IF(OR(IFERROR(VALUE(M1351)&lt;80,FALSE),COUNTIF(缓考名单!$A$2:$A$49,$F1351&amp;"")&gt;0,COUNTIF(缓考名单!$B$2:$B$49,#REF!)&gt;0,IFERROR(VLOOKUP($F1351&amp;"",学年成绩!$A$2:$B$462,2,FALSE)&lt;&gt;"100%",FALSE)),"是","")</f>
        <v/>
      </c>
      <c r="O1351" s="7"/>
      <c r="P1351" s="8"/>
    </row>
    <row r="1352" ht="35" hidden="1" customHeight="1" spans="1:16">
      <c r="A1352" s="7">
        <v>1350</v>
      </c>
      <c r="B1352" s="7">
        <v>2023</v>
      </c>
      <c r="C1352" s="3" t="s">
        <v>16</v>
      </c>
      <c r="D1352" s="3" t="s">
        <v>977</v>
      </c>
      <c r="E1352" s="3" t="s">
        <v>978</v>
      </c>
      <c r="F1352" s="7">
        <v>202334210127</v>
      </c>
      <c r="G1352" s="3" t="s">
        <v>19</v>
      </c>
      <c r="H1352" s="7">
        <v>4.47</v>
      </c>
      <c r="I1352" s="7">
        <v>10</v>
      </c>
      <c r="J1352" s="7">
        <v>59.76</v>
      </c>
      <c r="K1352" s="7">
        <v>147</v>
      </c>
      <c r="L1352" s="7">
        <v>28</v>
      </c>
      <c r="M1352" s="7" t="str">
        <f>IF(COUNTIF(体测成绩!$A$2:$A$530,$F1352&amp;"")=0,"",IF(VLOOKUP($F1352&amp;"",体测成绩!$A$2:$B$530,2,FALSE)="免测",80,VLOOKUP($F1352&amp;"",体测成绩!$A$2:$B$530,2,FALSE)))</f>
        <v/>
      </c>
      <c r="N1352" s="7" t="str">
        <f>IF(OR(IFERROR(VALUE(M1352)&lt;80,FALSE),COUNTIF(缓考名单!$A$2:$A$49,$F1352&amp;"")&gt;0,COUNTIF(缓考名单!$B$2:$B$49,#REF!)&gt;0,IFERROR(VLOOKUP($F1352&amp;"",学年成绩!$A$2:$B$462,2,FALSE)&lt;&gt;"100%",FALSE)),"是","")</f>
        <v/>
      </c>
      <c r="O1352" s="7"/>
      <c r="P1352" s="8"/>
    </row>
    <row r="1353" ht="35" hidden="1" customHeight="1" spans="1:16">
      <c r="A1353" s="7">
        <v>1351</v>
      </c>
      <c r="B1353" s="7">
        <v>2023</v>
      </c>
      <c r="C1353" s="3" t="s">
        <v>16</v>
      </c>
      <c r="D1353" s="3" t="s">
        <v>977</v>
      </c>
      <c r="E1353" s="3" t="s">
        <v>978</v>
      </c>
      <c r="F1353" s="7">
        <v>202334210126</v>
      </c>
      <c r="G1353" s="3" t="s">
        <v>19</v>
      </c>
      <c r="H1353" s="7">
        <v>3.59</v>
      </c>
      <c r="I1353" s="7">
        <v>78</v>
      </c>
      <c r="J1353" s="7">
        <v>49.13</v>
      </c>
      <c r="K1353" s="7">
        <v>195</v>
      </c>
      <c r="L1353" s="7">
        <v>48</v>
      </c>
      <c r="M1353" s="7" t="str">
        <f>IF(COUNTIF(体测成绩!$A$2:$A$530,$F1353&amp;"")=0,"",IF(VLOOKUP($F1353&amp;"",体测成绩!$A$2:$B$530,2,FALSE)="免测",80,VLOOKUP($F1353&amp;"",体测成绩!$A$2:$B$530,2,FALSE)))</f>
        <v/>
      </c>
      <c r="N1353" s="7" t="str">
        <f>IF(OR(IFERROR(VALUE(M1353)&lt;80,FALSE),COUNTIF(缓考名单!$A$2:$A$49,$F1353&amp;"")&gt;0,COUNTIF(缓考名单!$B$2:$B$49,#REF!)&gt;0,IFERROR(VLOOKUP($F1353&amp;"",学年成绩!$A$2:$B$462,2,FALSE)&lt;&gt;"100%",FALSE)),"是","")</f>
        <v/>
      </c>
      <c r="O1353" s="7"/>
      <c r="P1353" s="8"/>
    </row>
    <row r="1354" ht="35" hidden="1" customHeight="1" spans="1:16">
      <c r="A1354" s="7">
        <v>1352</v>
      </c>
      <c r="B1354" s="7">
        <v>2023</v>
      </c>
      <c r="C1354" s="3" t="s">
        <v>16</v>
      </c>
      <c r="D1354" s="3" t="s">
        <v>977</v>
      </c>
      <c r="E1354" s="3" t="s">
        <v>978</v>
      </c>
      <c r="F1354" s="7">
        <v>202334210102</v>
      </c>
      <c r="G1354" s="3" t="s">
        <v>19</v>
      </c>
      <c r="H1354" s="7">
        <v>3.18</v>
      </c>
      <c r="I1354" s="7">
        <v>93</v>
      </c>
      <c r="J1354" s="7">
        <v>43.75</v>
      </c>
      <c r="K1354" s="7">
        <v>204</v>
      </c>
      <c r="L1354" s="7">
        <v>51</v>
      </c>
      <c r="M1354" s="7" t="str">
        <f>IF(COUNTIF(体测成绩!$A$2:$A$530,$F1354&amp;"")=0,"",IF(VLOOKUP($F1354&amp;"",体测成绩!$A$2:$B$530,2,FALSE)="免测",80,VLOOKUP($F1354&amp;"",体测成绩!$A$2:$B$530,2,FALSE)))</f>
        <v/>
      </c>
      <c r="N1354" s="7" t="str">
        <f>IF(OR(IFERROR(VALUE(M1354)&lt;80,FALSE),COUNTIF(缓考名单!$A$2:$A$49,$F1354&amp;"")&gt;0,COUNTIF(缓考名单!$B$2:$B$49,#REF!)&gt;0,IFERROR(VLOOKUP($F1354&amp;"",学年成绩!$A$2:$B$462,2,FALSE)&lt;&gt;"100%",FALSE)),"是","")</f>
        <v/>
      </c>
      <c r="O1354" s="7"/>
      <c r="P1354" s="8"/>
    </row>
    <row r="1355" ht="35" hidden="1" customHeight="1" spans="1:16">
      <c r="A1355" s="7">
        <v>1353</v>
      </c>
      <c r="B1355" s="7">
        <v>2023</v>
      </c>
      <c r="C1355" s="3" t="s">
        <v>16</v>
      </c>
      <c r="D1355" s="3" t="s">
        <v>977</v>
      </c>
      <c r="E1355" s="3" t="s">
        <v>978</v>
      </c>
      <c r="F1355" s="7">
        <v>202334210105</v>
      </c>
      <c r="G1355" s="3" t="s">
        <v>20</v>
      </c>
      <c r="H1355" s="7">
        <v>4.46</v>
      </c>
      <c r="I1355" s="7">
        <v>11</v>
      </c>
      <c r="J1355" s="7">
        <v>73.27</v>
      </c>
      <c r="K1355" s="7">
        <v>40</v>
      </c>
      <c r="L1355" s="7">
        <v>6</v>
      </c>
      <c r="M1355" s="7" t="str">
        <f>IF(COUNTIF(体测成绩!$A$2:$A$530,$F1355&amp;"")=0,"",IF(VLOOKUP($F1355&amp;"",体测成绩!$A$2:$B$530,2,FALSE)="免测",80,VLOOKUP($F1355&amp;"",体测成绩!$A$2:$B$530,2,FALSE)))</f>
        <v/>
      </c>
      <c r="N1355" s="7" t="str">
        <f>IF(OR(IFERROR(VALUE(M1355)&lt;80,FALSE),COUNTIF(缓考名单!$A$2:$A$49,$F1355&amp;"")&gt;0,COUNTIF(缓考名单!$B$2:$B$49,#REF!)&gt;0,IFERROR(VLOOKUP($F1355&amp;"",学年成绩!$A$2:$B$462,2,FALSE)&lt;&gt;"100%",FALSE)),"是","")</f>
        <v/>
      </c>
      <c r="O1355" s="7"/>
      <c r="P1355" s="8"/>
    </row>
    <row r="1356" ht="35" hidden="1" customHeight="1" spans="1:16">
      <c r="A1356" s="7">
        <v>1354</v>
      </c>
      <c r="B1356" s="7">
        <v>2023</v>
      </c>
      <c r="C1356" s="3" t="s">
        <v>16</v>
      </c>
      <c r="D1356" s="3" t="s">
        <v>977</v>
      </c>
      <c r="E1356" s="3" t="s">
        <v>978</v>
      </c>
      <c r="F1356" s="7">
        <v>202334210104</v>
      </c>
      <c r="G1356" s="3" t="s">
        <v>19</v>
      </c>
      <c r="H1356" s="7">
        <v>4.15</v>
      </c>
      <c r="I1356" s="7">
        <v>30</v>
      </c>
      <c r="J1356" s="7">
        <v>56.07</v>
      </c>
      <c r="K1356" s="7">
        <v>160</v>
      </c>
      <c r="L1356" s="7">
        <v>32</v>
      </c>
      <c r="M1356" s="7" t="str">
        <f>IF(COUNTIF(体测成绩!$A$2:$A$530,$F1356&amp;"")=0,"",IF(VLOOKUP($F1356&amp;"",体测成绩!$A$2:$B$530,2,FALSE)="免测",80,VLOOKUP($F1356&amp;"",体测成绩!$A$2:$B$530,2,FALSE)))</f>
        <v/>
      </c>
      <c r="N1356" s="7" t="str">
        <f>IF(OR(IFERROR(VALUE(M1356)&lt;80,FALSE),COUNTIF(缓考名单!$A$2:$A$49,$F1356&amp;"")&gt;0,COUNTIF(缓考名单!$B$2:$B$49,#REF!)&gt;0,IFERROR(VLOOKUP($F1356&amp;"",学年成绩!$A$2:$B$462,2,FALSE)&lt;&gt;"100%",FALSE)),"是","")</f>
        <v/>
      </c>
      <c r="O1356" s="7"/>
      <c r="P1356" s="8"/>
    </row>
    <row r="1357" ht="35" hidden="1" customHeight="1" spans="1:16">
      <c r="A1357" s="7">
        <v>1355</v>
      </c>
      <c r="B1357" s="7">
        <v>2023</v>
      </c>
      <c r="C1357" s="3" t="s">
        <v>16</v>
      </c>
      <c r="D1357" s="3" t="s">
        <v>977</v>
      </c>
      <c r="E1357" s="3" t="s">
        <v>978</v>
      </c>
      <c r="F1357" s="7">
        <v>202334210103</v>
      </c>
      <c r="G1357" s="3" t="s">
        <v>19</v>
      </c>
      <c r="H1357" s="7">
        <v>4.16</v>
      </c>
      <c r="I1357" s="7">
        <v>29</v>
      </c>
      <c r="J1357" s="7">
        <v>58.59</v>
      </c>
      <c r="K1357" s="7">
        <v>151</v>
      </c>
      <c r="L1357" s="7">
        <v>29</v>
      </c>
      <c r="M1357" s="7" t="str">
        <f>IF(COUNTIF(体测成绩!$A$2:$A$530,$F1357&amp;"")=0,"",IF(VLOOKUP($F1357&amp;"",体测成绩!$A$2:$B$530,2,FALSE)="免测",80,VLOOKUP($F1357&amp;"",体测成绩!$A$2:$B$530,2,FALSE)))</f>
        <v/>
      </c>
      <c r="N1357" s="7" t="str">
        <f>IF(OR(IFERROR(VALUE(M1357)&lt;80,FALSE),COUNTIF(缓考名单!$A$2:$A$49,$F1357&amp;"")&gt;0,COUNTIF(缓考名单!$B$2:$B$49,#REF!)&gt;0,IFERROR(VLOOKUP($F1357&amp;"",学年成绩!$A$2:$B$462,2,FALSE)&lt;&gt;"100%",FALSE)),"是","")</f>
        <v/>
      </c>
      <c r="O1357" s="7"/>
      <c r="P1357" s="8"/>
    </row>
    <row r="1358" ht="35" hidden="1" customHeight="1" spans="1:16">
      <c r="A1358" s="7">
        <v>1356</v>
      </c>
      <c r="B1358" s="7">
        <v>2023</v>
      </c>
      <c r="C1358" s="3" t="s">
        <v>16</v>
      </c>
      <c r="D1358" s="3" t="s">
        <v>977</v>
      </c>
      <c r="E1358" s="3" t="s">
        <v>978</v>
      </c>
      <c r="F1358" s="7">
        <v>202334210107</v>
      </c>
      <c r="G1358" s="3" t="s">
        <v>19</v>
      </c>
      <c r="H1358" s="7">
        <v>3.81</v>
      </c>
      <c r="I1358" s="7">
        <v>60</v>
      </c>
      <c r="J1358" s="7">
        <v>51.8</v>
      </c>
      <c r="K1358" s="7">
        <v>182</v>
      </c>
      <c r="L1358" s="7">
        <v>40</v>
      </c>
      <c r="M1358" s="7" t="str">
        <f>IF(COUNTIF(体测成绩!$A$2:$A$530,$F1358&amp;"")=0,"",IF(VLOOKUP($F1358&amp;"",体测成绩!$A$2:$B$530,2,FALSE)="免测",80,VLOOKUP($F1358&amp;"",体测成绩!$A$2:$B$530,2,FALSE)))</f>
        <v/>
      </c>
      <c r="N1358" s="7" t="str">
        <f>IF(OR(IFERROR(VALUE(M1358)&lt;80,FALSE),COUNTIF(缓考名单!$A$2:$A$49,$F1358&amp;"")&gt;0,COUNTIF(缓考名单!$B$2:$B$49,#REF!)&gt;0,IFERROR(VLOOKUP($F1358&amp;"",学年成绩!$A$2:$B$462,2,FALSE)&lt;&gt;"100%",FALSE)),"是","")</f>
        <v/>
      </c>
      <c r="O1358" s="7"/>
      <c r="P1358" s="8"/>
    </row>
    <row r="1359" ht="35" hidden="1" customHeight="1" spans="1:16">
      <c r="A1359" s="7">
        <v>1357</v>
      </c>
      <c r="B1359" s="7">
        <v>2023</v>
      </c>
      <c r="C1359" s="3" t="s">
        <v>16</v>
      </c>
      <c r="D1359" s="3" t="s">
        <v>977</v>
      </c>
      <c r="E1359" s="3" t="s">
        <v>978</v>
      </c>
      <c r="F1359" s="7">
        <v>202334210110</v>
      </c>
      <c r="G1359" s="3" t="s">
        <v>19</v>
      </c>
      <c r="H1359" s="7">
        <v>3.58</v>
      </c>
      <c r="I1359" s="7">
        <v>79</v>
      </c>
      <c r="J1359" s="7">
        <v>49.15</v>
      </c>
      <c r="K1359" s="7">
        <v>194</v>
      </c>
      <c r="L1359" s="7">
        <v>47</v>
      </c>
      <c r="M1359" s="7" t="str">
        <f>IF(COUNTIF(体测成绩!$A$2:$A$530,$F1359&amp;"")=0,"",IF(VLOOKUP($F1359&amp;"",体测成绩!$A$2:$B$530,2,FALSE)="免测",80,VLOOKUP($F1359&amp;"",体测成绩!$A$2:$B$530,2,FALSE)))</f>
        <v/>
      </c>
      <c r="N1359" s="7" t="str">
        <f>IF(OR(IFERROR(VALUE(M1359)&lt;80,FALSE),COUNTIF(缓考名单!$A$2:$A$49,$F1359&amp;"")&gt;0,COUNTIF(缓考名单!$B$2:$B$49,#REF!)&gt;0,IFERROR(VLOOKUP($F1359&amp;"",学年成绩!$A$2:$B$462,2,FALSE)&lt;&gt;"100%",FALSE)),"是","")</f>
        <v/>
      </c>
      <c r="O1359" s="7"/>
      <c r="P1359" s="8"/>
    </row>
    <row r="1360" ht="35" hidden="1" customHeight="1" spans="1:16">
      <c r="A1360" s="7">
        <v>1358</v>
      </c>
      <c r="B1360" s="7">
        <v>2023</v>
      </c>
      <c r="C1360" s="3" t="s">
        <v>16</v>
      </c>
      <c r="D1360" s="3" t="s">
        <v>977</v>
      </c>
      <c r="E1360" s="3" t="s">
        <v>978</v>
      </c>
      <c r="F1360" s="7">
        <v>202334210112</v>
      </c>
      <c r="G1360" s="3" t="s">
        <v>19</v>
      </c>
      <c r="H1360" s="7">
        <v>3.14</v>
      </c>
      <c r="I1360" s="7">
        <v>95</v>
      </c>
      <c r="J1360" s="7">
        <v>44.19</v>
      </c>
      <c r="K1360" s="7">
        <v>202</v>
      </c>
      <c r="L1360" s="7">
        <v>50</v>
      </c>
      <c r="M1360" s="7" t="str">
        <f>IF(COUNTIF(体测成绩!$A$2:$A$530,$F1360&amp;"")=0,"",IF(VLOOKUP($F1360&amp;"",体测成绩!$A$2:$B$530,2,FALSE)="免测",80,VLOOKUP($F1360&amp;"",体测成绩!$A$2:$B$530,2,FALSE)))</f>
        <v/>
      </c>
      <c r="N1360" s="7" t="str">
        <f>IF(OR(IFERROR(VALUE(M1360)&lt;80,FALSE),COUNTIF(缓考名单!$A$2:$A$49,$F1360&amp;"")&gt;0,COUNTIF(缓考名单!$B$2:$B$49,#REF!)&gt;0,IFERROR(VLOOKUP($F1360&amp;"",学年成绩!$A$2:$B$462,2,FALSE)&lt;&gt;"100%",FALSE)),"是","")</f>
        <v/>
      </c>
      <c r="O1360" s="7"/>
      <c r="P1360" s="8"/>
    </row>
    <row r="1361" ht="35" hidden="1" customHeight="1" spans="1:16">
      <c r="A1361" s="7">
        <v>1359</v>
      </c>
      <c r="B1361" s="7">
        <v>2023</v>
      </c>
      <c r="C1361" s="3" t="s">
        <v>16</v>
      </c>
      <c r="D1361" s="3" t="s">
        <v>977</v>
      </c>
      <c r="E1361" s="3" t="s">
        <v>978</v>
      </c>
      <c r="F1361" s="7">
        <v>202334210111</v>
      </c>
      <c r="G1361" s="3" t="s">
        <v>20</v>
      </c>
      <c r="H1361" s="7">
        <v>4.42</v>
      </c>
      <c r="I1361" s="7">
        <v>13</v>
      </c>
      <c r="J1361" s="7">
        <v>71.45</v>
      </c>
      <c r="K1361" s="7">
        <v>55</v>
      </c>
      <c r="L1361" s="7">
        <v>9</v>
      </c>
      <c r="M1361" s="7" t="str">
        <f>IF(COUNTIF(体测成绩!$A$2:$A$530,$F1361&amp;"")=0,"",IF(VLOOKUP($F1361&amp;"",体测成绩!$A$2:$B$530,2,FALSE)="免测",80,VLOOKUP($F1361&amp;"",体测成绩!$A$2:$B$530,2,FALSE)))</f>
        <v/>
      </c>
      <c r="N1361" s="7" t="str">
        <f>IF(OR(IFERROR(VALUE(M1361)&lt;80,FALSE),COUNTIF(缓考名单!$A$2:$A$49,$F1361&amp;"")&gt;0,COUNTIF(缓考名单!$B$2:$B$49,#REF!)&gt;0,IFERROR(VLOOKUP($F1361&amp;"",学年成绩!$A$2:$B$462,2,FALSE)&lt;&gt;"100%",FALSE)),"是","")</f>
        <v/>
      </c>
      <c r="O1361" s="7"/>
      <c r="P1361" s="8"/>
    </row>
    <row r="1362" ht="35" hidden="1" customHeight="1" spans="1:16">
      <c r="A1362" s="7">
        <v>1360</v>
      </c>
      <c r="B1362" s="7">
        <v>2023</v>
      </c>
      <c r="C1362" s="3" t="s">
        <v>16</v>
      </c>
      <c r="D1362" s="3" t="s">
        <v>977</v>
      </c>
      <c r="E1362" s="3" t="s">
        <v>979</v>
      </c>
      <c r="F1362" s="7">
        <v>202334210227</v>
      </c>
      <c r="G1362" s="3" t="s">
        <v>20</v>
      </c>
      <c r="H1362" s="7">
        <v>4.14</v>
      </c>
      <c r="I1362" s="7">
        <v>31</v>
      </c>
      <c r="J1362" s="7">
        <v>71.99</v>
      </c>
      <c r="K1362" s="7">
        <v>51</v>
      </c>
      <c r="L1362" s="7">
        <v>7</v>
      </c>
      <c r="M1362" s="7" t="str">
        <f>IF(COUNTIF(体测成绩!$A$2:$A$530,$F1362&amp;"")=0,"",IF(VLOOKUP($F1362&amp;"",体测成绩!$A$2:$B$530,2,FALSE)="免测",80,VLOOKUP($F1362&amp;"",体测成绩!$A$2:$B$530,2,FALSE)))</f>
        <v/>
      </c>
      <c r="N1362" s="7" t="str">
        <f>IF(OR(IFERROR(VALUE(M1362)&lt;80,FALSE),COUNTIF(缓考名单!$A$2:$A$49,$F1362&amp;"")&gt;0,COUNTIF(缓考名单!$B$2:$B$49,#REF!)&gt;0,IFERROR(VLOOKUP($F1362&amp;"",学年成绩!$A$2:$B$462,2,FALSE)&lt;&gt;"100%",FALSE)),"是","")</f>
        <v/>
      </c>
      <c r="O1362" s="7"/>
      <c r="P1362" s="8"/>
    </row>
    <row r="1363" ht="35" hidden="1" customHeight="1" spans="1:16">
      <c r="A1363" s="7">
        <v>1361</v>
      </c>
      <c r="B1363" s="7">
        <v>2023</v>
      </c>
      <c r="C1363" s="3" t="s">
        <v>16</v>
      </c>
      <c r="D1363" s="3" t="s">
        <v>977</v>
      </c>
      <c r="E1363" s="3" t="s">
        <v>979</v>
      </c>
      <c r="F1363" s="7">
        <v>202334210216</v>
      </c>
      <c r="G1363" s="3" t="s">
        <v>19</v>
      </c>
      <c r="H1363" s="7">
        <v>3.67</v>
      </c>
      <c r="I1363" s="7">
        <v>75</v>
      </c>
      <c r="J1363" s="7">
        <v>21</v>
      </c>
      <c r="K1363" s="7">
        <v>256</v>
      </c>
      <c r="L1363" s="7">
        <v>58</v>
      </c>
      <c r="M1363" s="7" t="str">
        <f>IF(COUNTIF(体测成绩!$A$2:$A$530,$F1363&amp;"")=0,"",IF(VLOOKUP($F1363&amp;"",体测成绩!$A$2:$B$530,2,FALSE)="免测",80,VLOOKUP($F1363&amp;"",体测成绩!$A$2:$B$530,2,FALSE)))</f>
        <v/>
      </c>
      <c r="N1363" s="7" t="str">
        <f>IF(OR(IFERROR(VALUE(M1363)&lt;80,FALSE),COUNTIF(缓考名单!$A$2:$A$49,$F1363&amp;"")&gt;0,COUNTIF(缓考名单!$B$2:$B$49,#REF!)&gt;0,IFERROR(VLOOKUP($F1363&amp;"",学年成绩!$A$2:$B$462,2,FALSE)&lt;&gt;"100%",FALSE)),"是","")</f>
        <v/>
      </c>
      <c r="O1363" s="7"/>
      <c r="P1363" s="8"/>
    </row>
    <row r="1364" ht="35" hidden="1" customHeight="1" spans="1:16">
      <c r="A1364" s="7">
        <v>1362</v>
      </c>
      <c r="B1364" s="7">
        <v>2023</v>
      </c>
      <c r="C1364" s="3" t="s">
        <v>16</v>
      </c>
      <c r="D1364" s="3" t="s">
        <v>977</v>
      </c>
      <c r="E1364" s="3" t="s">
        <v>979</v>
      </c>
      <c r="F1364" s="7">
        <v>202334210222</v>
      </c>
      <c r="G1364" s="3" t="s">
        <v>19</v>
      </c>
      <c r="H1364" s="7">
        <v>3.51</v>
      </c>
      <c r="I1364" s="7">
        <v>81</v>
      </c>
      <c r="J1364" s="7">
        <v>64.03</v>
      </c>
      <c r="K1364" s="7">
        <v>122</v>
      </c>
      <c r="L1364" s="7">
        <v>24</v>
      </c>
      <c r="M1364" s="7" t="str">
        <f>IF(COUNTIF(体测成绩!$A$2:$A$530,$F1364&amp;"")=0,"",IF(VLOOKUP($F1364&amp;"",体测成绩!$A$2:$B$530,2,FALSE)="免测",80,VLOOKUP($F1364&amp;"",体测成绩!$A$2:$B$530,2,FALSE)))</f>
        <v/>
      </c>
      <c r="N1364" s="7" t="str">
        <f>IF(OR(IFERROR(VALUE(M1364)&lt;80,FALSE),COUNTIF(缓考名单!$A$2:$A$49,$F1364&amp;"")&gt;0,COUNTIF(缓考名单!$B$2:$B$49,#REF!)&gt;0,IFERROR(VLOOKUP($F1364&amp;"",学年成绩!$A$2:$B$462,2,FALSE)&lt;&gt;"100%",FALSE)),"是","")</f>
        <v/>
      </c>
      <c r="O1364" s="7"/>
      <c r="P1364" s="8"/>
    </row>
    <row r="1365" ht="35" hidden="1" customHeight="1" spans="1:16">
      <c r="A1365" s="7">
        <v>1363</v>
      </c>
      <c r="B1365" s="7">
        <v>2023</v>
      </c>
      <c r="C1365" s="3" t="s">
        <v>16</v>
      </c>
      <c r="D1365" s="3" t="s">
        <v>977</v>
      </c>
      <c r="E1365" s="3" t="s">
        <v>979</v>
      </c>
      <c r="F1365" s="7">
        <v>202334210223</v>
      </c>
      <c r="G1365" s="3" t="s">
        <v>19</v>
      </c>
      <c r="H1365" s="7">
        <v>4.51</v>
      </c>
      <c r="I1365" s="7">
        <v>8</v>
      </c>
      <c r="J1365" s="7">
        <v>31</v>
      </c>
      <c r="K1365" s="7">
        <v>226</v>
      </c>
      <c r="L1365" s="7">
        <v>54</v>
      </c>
      <c r="M1365" s="7" t="str">
        <f>IF(COUNTIF(体测成绩!$A$2:$A$530,$F1365&amp;"")=0,"",IF(VLOOKUP($F1365&amp;"",体测成绩!$A$2:$B$530,2,FALSE)="免测",80,VLOOKUP($F1365&amp;"",体测成绩!$A$2:$B$530,2,FALSE)))</f>
        <v/>
      </c>
      <c r="N1365" s="7" t="str">
        <f>IF(OR(IFERROR(VALUE(M1365)&lt;80,FALSE),COUNTIF(缓考名单!$A$2:$A$49,$F1365&amp;"")&gt;0,COUNTIF(缓考名单!$B$2:$B$49,#REF!)&gt;0,IFERROR(VLOOKUP($F1365&amp;"",学年成绩!$A$2:$B$462,2,FALSE)&lt;&gt;"100%",FALSE)),"是","")</f>
        <v/>
      </c>
      <c r="O1365" s="7"/>
      <c r="P1365" s="8"/>
    </row>
    <row r="1366" ht="35" hidden="1" customHeight="1" spans="1:16">
      <c r="A1366" s="7">
        <v>1364</v>
      </c>
      <c r="B1366" s="7">
        <v>2023</v>
      </c>
      <c r="C1366" s="3" t="s">
        <v>16</v>
      </c>
      <c r="D1366" s="3" t="s">
        <v>977</v>
      </c>
      <c r="E1366" s="3" t="s">
        <v>979</v>
      </c>
      <c r="F1366" s="7">
        <v>202233510222</v>
      </c>
      <c r="G1366" s="3" t="s">
        <v>20</v>
      </c>
      <c r="H1366" s="7">
        <v>4.07</v>
      </c>
      <c r="I1366" s="7">
        <v>43</v>
      </c>
      <c r="J1366" s="7">
        <v>26.6</v>
      </c>
      <c r="K1366" s="7">
        <v>233</v>
      </c>
      <c r="L1366" s="7">
        <v>55</v>
      </c>
      <c r="M1366" s="7" t="str">
        <f>IF(COUNTIF(体测成绩!$A$2:$A$530,$F1366&amp;"")=0,"",IF(VLOOKUP($F1366&amp;"",体测成绩!$A$2:$B$530,2,FALSE)="免测",80,VLOOKUP($F1366&amp;"",体测成绩!$A$2:$B$530,2,FALSE)))</f>
        <v/>
      </c>
      <c r="N1366" s="7" t="str">
        <f>IF(OR(IFERROR(VALUE(M1366)&lt;80,FALSE),COUNTIF(缓考名单!$A$2:$A$49,$F1366&amp;"")&gt;0,COUNTIF(缓考名单!$B$2:$B$49,#REF!)&gt;0,IFERROR(VLOOKUP($F1366&amp;"",学年成绩!$A$2:$B$462,2,FALSE)&lt;&gt;"100%",FALSE)),"是","")</f>
        <v/>
      </c>
      <c r="O1366" s="7"/>
      <c r="P1366" s="8"/>
    </row>
    <row r="1367" ht="35" hidden="1" customHeight="1" spans="1:16">
      <c r="A1367" s="7">
        <v>1365</v>
      </c>
      <c r="B1367" s="7">
        <v>2023</v>
      </c>
      <c r="C1367" s="3" t="s">
        <v>16</v>
      </c>
      <c r="D1367" s="3" t="s">
        <v>977</v>
      </c>
      <c r="E1367" s="3" t="s">
        <v>979</v>
      </c>
      <c r="F1367" s="7">
        <v>202334210221</v>
      </c>
      <c r="G1367" s="3" t="s">
        <v>19</v>
      </c>
      <c r="H1367" s="7">
        <v>4</v>
      </c>
      <c r="I1367" s="7">
        <v>46</v>
      </c>
      <c r="J1367" s="7">
        <v>69.76</v>
      </c>
      <c r="K1367" s="7">
        <v>80</v>
      </c>
      <c r="L1367" s="7">
        <v>12</v>
      </c>
      <c r="M1367" s="7" t="str">
        <f>IF(COUNTIF(体测成绩!$A$2:$A$530,$F1367&amp;"")=0,"",IF(VLOOKUP($F1367&amp;"",体测成绩!$A$2:$B$530,2,FALSE)="免测",80,VLOOKUP($F1367&amp;"",体测成绩!$A$2:$B$530,2,FALSE)))</f>
        <v/>
      </c>
      <c r="N1367" s="7" t="str">
        <f>IF(OR(IFERROR(VALUE(M1367)&lt;80,FALSE),COUNTIF(缓考名单!$A$2:$A$49,$F1367&amp;"")&gt;0,COUNTIF(缓考名单!$B$2:$B$49,#REF!)&gt;0,IFERROR(VLOOKUP($F1367&amp;"",学年成绩!$A$2:$B$462,2,FALSE)&lt;&gt;"100%",FALSE)),"是","")</f>
        <v/>
      </c>
      <c r="O1367" s="7"/>
      <c r="P1367" s="8"/>
    </row>
    <row r="1368" ht="35" hidden="1" customHeight="1" spans="1:16">
      <c r="A1368" s="7">
        <v>1366</v>
      </c>
      <c r="B1368" s="7">
        <v>2023</v>
      </c>
      <c r="C1368" s="3" t="s">
        <v>16</v>
      </c>
      <c r="D1368" s="3" t="s">
        <v>977</v>
      </c>
      <c r="E1368" s="3" t="s">
        <v>979</v>
      </c>
      <c r="F1368" s="7">
        <v>202334210230</v>
      </c>
      <c r="G1368" s="3" t="s">
        <v>20</v>
      </c>
      <c r="H1368" s="7">
        <v>3.88</v>
      </c>
      <c r="I1368" s="7">
        <v>52</v>
      </c>
      <c r="J1368" s="7">
        <v>68.65</v>
      </c>
      <c r="K1368" s="7">
        <v>88</v>
      </c>
      <c r="L1368" s="7">
        <v>14</v>
      </c>
      <c r="M1368" s="7" t="str">
        <f>IF(COUNTIF(体测成绩!$A$2:$A$530,$F1368&amp;"")=0,"",IF(VLOOKUP($F1368&amp;"",体测成绩!$A$2:$B$530,2,FALSE)="免测",80,VLOOKUP($F1368&amp;"",体测成绩!$A$2:$B$530,2,FALSE)))</f>
        <v/>
      </c>
      <c r="N1368" s="7" t="str">
        <f>IF(OR(IFERROR(VALUE(M1368)&lt;80,FALSE),COUNTIF(缓考名单!$A$2:$A$49,$F1368&amp;"")&gt;0,COUNTIF(缓考名单!$B$2:$B$49,#REF!)&gt;0,IFERROR(VLOOKUP($F1368&amp;"",学年成绩!$A$2:$B$462,2,FALSE)&lt;&gt;"100%",FALSE)),"是","")</f>
        <v/>
      </c>
      <c r="O1368" s="7"/>
      <c r="P1368" s="8"/>
    </row>
    <row r="1369" ht="35" hidden="1" customHeight="1" spans="1:16">
      <c r="A1369" s="7">
        <v>1367</v>
      </c>
      <c r="B1369" s="7">
        <v>2023</v>
      </c>
      <c r="C1369" s="3" t="s">
        <v>16</v>
      </c>
      <c r="D1369" s="3" t="s">
        <v>977</v>
      </c>
      <c r="E1369" s="3" t="s">
        <v>979</v>
      </c>
      <c r="F1369" s="7">
        <v>202334210218</v>
      </c>
      <c r="G1369" s="3" t="s">
        <v>19</v>
      </c>
      <c r="H1369" s="7">
        <v>4.57</v>
      </c>
      <c r="I1369" s="7">
        <v>3</v>
      </c>
      <c r="J1369" s="7">
        <v>21</v>
      </c>
      <c r="K1369" s="7">
        <v>256</v>
      </c>
      <c r="L1369" s="7">
        <v>58</v>
      </c>
      <c r="M1369" s="7" t="str">
        <f>IF(COUNTIF(体测成绩!$A$2:$A$530,$F1369&amp;"")=0,"",IF(VLOOKUP($F1369&amp;"",体测成绩!$A$2:$B$530,2,FALSE)="免测",80,VLOOKUP($F1369&amp;"",体测成绩!$A$2:$B$530,2,FALSE)))</f>
        <v/>
      </c>
      <c r="N1369" s="7" t="str">
        <f>IF(OR(IFERROR(VALUE(M1369)&lt;80,FALSE),COUNTIF(缓考名单!$A$2:$A$49,$F1369&amp;"")&gt;0,COUNTIF(缓考名单!$B$2:$B$49,#REF!)&gt;0,IFERROR(VLOOKUP($F1369&amp;"",学年成绩!$A$2:$B$462,2,FALSE)&lt;&gt;"100%",FALSE)),"是","")</f>
        <v/>
      </c>
      <c r="O1369" s="7"/>
      <c r="P1369" s="8"/>
    </row>
    <row r="1370" ht="35" hidden="1" customHeight="1" spans="1:16">
      <c r="A1370" s="7">
        <v>1368</v>
      </c>
      <c r="B1370" s="7">
        <v>2023</v>
      </c>
      <c r="C1370" s="3" t="s">
        <v>16</v>
      </c>
      <c r="D1370" s="3" t="s">
        <v>977</v>
      </c>
      <c r="E1370" s="3" t="s">
        <v>979</v>
      </c>
      <c r="F1370" s="7">
        <v>202029210130</v>
      </c>
      <c r="G1370" s="3" t="s">
        <v>19</v>
      </c>
      <c r="H1370" s="7">
        <v>2.82</v>
      </c>
      <c r="I1370" s="7">
        <v>100</v>
      </c>
      <c r="J1370" s="7">
        <v>56.84</v>
      </c>
      <c r="K1370" s="7">
        <v>156</v>
      </c>
      <c r="L1370" s="7">
        <v>31</v>
      </c>
      <c r="M1370" s="7" t="str">
        <f>IF(COUNTIF(体测成绩!$A$2:$A$530,$F1370&amp;"")=0,"",IF(VLOOKUP($F1370&amp;"",体测成绩!$A$2:$B$530,2,FALSE)="免测",80,VLOOKUP($F1370&amp;"",体测成绩!$A$2:$B$530,2,FALSE)))</f>
        <v/>
      </c>
      <c r="N1370" s="7" t="str">
        <f>IF(OR(IFERROR(VALUE(M1370)&lt;80,FALSE),COUNTIF(缓考名单!$A$2:$A$49,$F1370&amp;"")&gt;0,COUNTIF(缓考名单!$B$2:$B$49,#REF!)&gt;0,IFERROR(VLOOKUP($F1370&amp;"",学年成绩!$A$2:$B$462,2,FALSE)&lt;&gt;"100%",FALSE)),"是","")</f>
        <v/>
      </c>
      <c r="O1370" s="7"/>
      <c r="P1370" s="8"/>
    </row>
    <row r="1371" ht="35" hidden="1" customHeight="1" spans="1:16">
      <c r="A1371" s="7">
        <v>1369</v>
      </c>
      <c r="B1371" s="7">
        <v>2023</v>
      </c>
      <c r="C1371" s="3" t="s">
        <v>16</v>
      </c>
      <c r="D1371" s="3" t="s">
        <v>977</v>
      </c>
      <c r="E1371" s="3" t="s">
        <v>979</v>
      </c>
      <c r="F1371" s="7">
        <v>202328110704</v>
      </c>
      <c r="G1371" s="3" t="s">
        <v>19</v>
      </c>
      <c r="H1371" s="7">
        <v>4.3</v>
      </c>
      <c r="I1371" s="7">
        <v>20</v>
      </c>
      <c r="J1371" s="7">
        <v>22.6</v>
      </c>
      <c r="K1371" s="7">
        <v>246</v>
      </c>
      <c r="L1371" s="7">
        <v>57</v>
      </c>
      <c r="M1371" s="7" t="str">
        <f>IF(COUNTIF(体测成绩!$A$2:$A$530,$F1371&amp;"")=0,"",IF(VLOOKUP($F1371&amp;"",体测成绩!$A$2:$B$530,2,FALSE)="免测",80,VLOOKUP($F1371&amp;"",体测成绩!$A$2:$B$530,2,FALSE)))</f>
        <v/>
      </c>
      <c r="N1371" s="7" t="str">
        <f>IF(OR(IFERROR(VALUE(M1371)&lt;80,FALSE),COUNTIF(缓考名单!$A$2:$A$49,$F1371&amp;"")&gt;0,COUNTIF(缓考名单!$B$2:$B$49,#REF!)&gt;0,IFERROR(VLOOKUP($F1371&amp;"",学年成绩!$A$2:$B$462,2,FALSE)&lt;&gt;"100%",FALSE)),"是","")</f>
        <v/>
      </c>
      <c r="O1371" s="7"/>
      <c r="P1371" s="8"/>
    </row>
    <row r="1372" ht="35" hidden="1" customHeight="1" spans="1:16">
      <c r="A1372" s="7">
        <v>1370</v>
      </c>
      <c r="B1372" s="7">
        <v>2023</v>
      </c>
      <c r="C1372" s="3" t="s">
        <v>16</v>
      </c>
      <c r="D1372" s="3" t="s">
        <v>977</v>
      </c>
      <c r="E1372" s="3" t="s">
        <v>979</v>
      </c>
      <c r="F1372" s="7">
        <v>202334210201</v>
      </c>
      <c r="G1372" s="3" t="s">
        <v>19</v>
      </c>
      <c r="H1372" s="7">
        <v>4.31</v>
      </c>
      <c r="I1372" s="7">
        <v>19</v>
      </c>
      <c r="J1372" s="7">
        <v>21</v>
      </c>
      <c r="K1372" s="7">
        <v>256</v>
      </c>
      <c r="L1372" s="7">
        <v>58</v>
      </c>
      <c r="M1372" s="7" t="str">
        <f>IF(COUNTIF(体测成绩!$A$2:$A$530,$F1372&amp;"")=0,"",IF(VLOOKUP($F1372&amp;"",体测成绩!$A$2:$B$530,2,FALSE)="免测",80,VLOOKUP($F1372&amp;"",体测成绩!$A$2:$B$530,2,FALSE)))</f>
        <v/>
      </c>
      <c r="N1372" s="7" t="str">
        <f>IF(OR(IFERROR(VALUE(M1372)&lt;80,FALSE),COUNTIF(缓考名单!$A$2:$A$49,$F1372&amp;"")&gt;0,COUNTIF(缓考名单!$B$2:$B$49,#REF!)&gt;0,IFERROR(VLOOKUP($F1372&amp;"",学年成绩!$A$2:$B$462,2,FALSE)&lt;&gt;"100%",FALSE)),"是","")</f>
        <v/>
      </c>
      <c r="O1372" s="7"/>
      <c r="P1372" s="8"/>
    </row>
    <row r="1373" ht="35" hidden="1" customHeight="1" spans="1:16">
      <c r="A1373" s="7">
        <v>1371</v>
      </c>
      <c r="B1373" s="7">
        <v>2023</v>
      </c>
      <c r="C1373" s="3" t="s">
        <v>16</v>
      </c>
      <c r="D1373" s="3" t="s">
        <v>977</v>
      </c>
      <c r="E1373" s="3" t="s">
        <v>979</v>
      </c>
      <c r="F1373" s="7">
        <v>202334210212</v>
      </c>
      <c r="G1373" s="3" t="s">
        <v>19</v>
      </c>
      <c r="H1373" s="7">
        <v>4.1</v>
      </c>
      <c r="I1373" s="7">
        <v>38</v>
      </c>
      <c r="J1373" s="7">
        <v>71.32</v>
      </c>
      <c r="K1373" s="7">
        <v>58</v>
      </c>
      <c r="L1373" s="7">
        <v>10</v>
      </c>
      <c r="M1373" s="7" t="str">
        <f>IF(COUNTIF(体测成绩!$A$2:$A$530,$F1373&amp;"")=0,"",IF(VLOOKUP($F1373&amp;"",体测成绩!$A$2:$B$530,2,FALSE)="免测",80,VLOOKUP($F1373&amp;"",体测成绩!$A$2:$B$530,2,FALSE)))</f>
        <v/>
      </c>
      <c r="N1373" s="7" t="str">
        <f>IF(OR(IFERROR(VALUE(M1373)&lt;80,FALSE),COUNTIF(缓考名单!$A$2:$A$49,$F1373&amp;"")&gt;0,COUNTIF(缓考名单!$B$2:$B$49,#REF!)&gt;0,IFERROR(VLOOKUP($F1373&amp;"",学年成绩!$A$2:$B$462,2,FALSE)&lt;&gt;"100%",FALSE)),"是","")</f>
        <v/>
      </c>
      <c r="O1373" s="7"/>
      <c r="P1373" s="8"/>
    </row>
    <row r="1374" ht="35" hidden="1" customHeight="1" spans="1:16">
      <c r="A1374" s="7">
        <v>1372</v>
      </c>
      <c r="B1374" s="7">
        <v>2023</v>
      </c>
      <c r="C1374" s="3" t="s">
        <v>16</v>
      </c>
      <c r="D1374" s="3" t="s">
        <v>977</v>
      </c>
      <c r="E1374" s="3" t="s">
        <v>979</v>
      </c>
      <c r="F1374" s="7">
        <v>202334210211</v>
      </c>
      <c r="G1374" s="3" t="s">
        <v>19</v>
      </c>
      <c r="H1374" s="7">
        <v>3.6</v>
      </c>
      <c r="I1374" s="7">
        <v>77</v>
      </c>
      <c r="J1374" s="7">
        <v>65.35</v>
      </c>
      <c r="K1374" s="7">
        <v>115</v>
      </c>
      <c r="L1374" s="7">
        <v>22</v>
      </c>
      <c r="M1374" s="7" t="str">
        <f>IF(COUNTIF(体测成绩!$A$2:$A$530,$F1374&amp;"")=0,"",IF(VLOOKUP($F1374&amp;"",体测成绩!$A$2:$B$530,2,FALSE)="免测",80,VLOOKUP($F1374&amp;"",体测成绩!$A$2:$B$530,2,FALSE)))</f>
        <v/>
      </c>
      <c r="N1374" s="7" t="str">
        <f>IF(OR(IFERROR(VALUE(M1374)&lt;80,FALSE),COUNTIF(缓考名单!$A$2:$A$49,$F1374&amp;"")&gt;0,COUNTIF(缓考名单!$B$2:$B$49,#REF!)&gt;0,IFERROR(VLOOKUP($F1374&amp;"",学年成绩!$A$2:$B$462,2,FALSE)&lt;&gt;"100%",FALSE)),"是","")</f>
        <v/>
      </c>
      <c r="O1374" s="7"/>
      <c r="P1374" s="8"/>
    </row>
    <row r="1375" ht="35" hidden="1" customHeight="1" spans="1:16">
      <c r="A1375" s="7">
        <v>1373</v>
      </c>
      <c r="B1375" s="7">
        <v>2023</v>
      </c>
      <c r="C1375" s="3" t="s">
        <v>16</v>
      </c>
      <c r="D1375" s="3" t="s">
        <v>977</v>
      </c>
      <c r="E1375" s="3" t="s">
        <v>979</v>
      </c>
      <c r="F1375" s="7">
        <v>202334210214</v>
      </c>
      <c r="G1375" s="3" t="s">
        <v>20</v>
      </c>
      <c r="H1375" s="7">
        <v>3.85</v>
      </c>
      <c r="I1375" s="7">
        <v>56</v>
      </c>
      <c r="J1375" s="7">
        <v>68.09</v>
      </c>
      <c r="K1375" s="7">
        <v>91</v>
      </c>
      <c r="L1375" s="7">
        <v>15</v>
      </c>
      <c r="M1375" s="7" t="str">
        <f>IF(COUNTIF(体测成绩!$A$2:$A$530,$F1375&amp;"")=0,"",IF(VLOOKUP($F1375&amp;"",体测成绩!$A$2:$B$530,2,FALSE)="免测",80,VLOOKUP($F1375&amp;"",体测成绩!$A$2:$B$530,2,FALSE)))</f>
        <v/>
      </c>
      <c r="N1375" s="7" t="str">
        <f>IF(OR(IFERROR(VALUE(M1375)&lt;80,FALSE),COUNTIF(缓考名单!$A$2:$A$49,$F1375&amp;"")&gt;0,COUNTIF(缓考名单!$B$2:$B$49,#REF!)&gt;0,IFERROR(VLOOKUP($F1375&amp;"",学年成绩!$A$2:$B$462,2,FALSE)&lt;&gt;"100%",FALSE)),"是","")</f>
        <v/>
      </c>
      <c r="O1375" s="7"/>
      <c r="P1375" s="8"/>
    </row>
    <row r="1376" ht="35" hidden="1" customHeight="1" spans="1:16">
      <c r="A1376" s="7">
        <v>1374</v>
      </c>
      <c r="B1376" s="7">
        <v>2023</v>
      </c>
      <c r="C1376" s="3" t="s">
        <v>16</v>
      </c>
      <c r="D1376" s="3" t="s">
        <v>977</v>
      </c>
      <c r="E1376" s="3" t="s">
        <v>979</v>
      </c>
      <c r="F1376" s="7">
        <v>202334210215</v>
      </c>
      <c r="G1376" s="3" t="s">
        <v>20</v>
      </c>
      <c r="H1376" s="7">
        <v>3.99</v>
      </c>
      <c r="I1376" s="7">
        <v>47</v>
      </c>
      <c r="J1376" s="7">
        <v>21</v>
      </c>
      <c r="K1376" s="7">
        <v>256</v>
      </c>
      <c r="L1376" s="7">
        <v>58</v>
      </c>
      <c r="M1376" s="7" t="str">
        <f>IF(COUNTIF(体测成绩!$A$2:$A$530,$F1376&amp;"")=0,"",IF(VLOOKUP($F1376&amp;"",体测成绩!$A$2:$B$530,2,FALSE)="免测",80,VLOOKUP($F1376&amp;"",体测成绩!$A$2:$B$530,2,FALSE)))</f>
        <v/>
      </c>
      <c r="N1376" s="7" t="str">
        <f>IF(OR(IFERROR(VALUE(M1376)&lt;80,FALSE),COUNTIF(缓考名单!$A$2:$A$49,$F1376&amp;"")&gt;0,COUNTIF(缓考名单!$B$2:$B$49,#REF!)&gt;0,IFERROR(VLOOKUP($F1376&amp;"",学年成绩!$A$2:$B$462,2,FALSE)&lt;&gt;"100%",FALSE)),"是","")</f>
        <v/>
      </c>
      <c r="O1376" s="7"/>
      <c r="P1376" s="8"/>
    </row>
    <row r="1377" ht="35" hidden="1" customHeight="1" spans="1:16">
      <c r="A1377" s="7">
        <v>1375</v>
      </c>
      <c r="B1377" s="7">
        <v>2023</v>
      </c>
      <c r="C1377" s="3" t="s">
        <v>16</v>
      </c>
      <c r="D1377" s="3" t="s">
        <v>977</v>
      </c>
      <c r="E1377" s="3" t="s">
        <v>979</v>
      </c>
      <c r="F1377" s="7">
        <v>202334210213</v>
      </c>
      <c r="G1377" s="3" t="s">
        <v>20</v>
      </c>
      <c r="H1377" s="7">
        <v>3.83</v>
      </c>
      <c r="I1377" s="7">
        <v>57</v>
      </c>
      <c r="J1377" s="7">
        <v>67.56</v>
      </c>
      <c r="K1377" s="7">
        <v>97</v>
      </c>
      <c r="L1377" s="7">
        <v>16</v>
      </c>
      <c r="M1377" s="7" t="str">
        <f>IF(COUNTIF(体测成绩!$A$2:$A$530,$F1377&amp;"")=0,"",IF(VLOOKUP($F1377&amp;"",体测成绩!$A$2:$B$530,2,FALSE)="免测",80,VLOOKUP($F1377&amp;"",体测成绩!$A$2:$B$530,2,FALSE)))</f>
        <v/>
      </c>
      <c r="N1377" s="7" t="str">
        <f>IF(OR(IFERROR(VALUE(M1377)&lt;80,FALSE),COUNTIF(缓考名单!$A$2:$A$49,$F1377&amp;"")&gt;0,COUNTIF(缓考名单!$B$2:$B$49,#REF!)&gt;0,IFERROR(VLOOKUP($F1377&amp;"",学年成绩!$A$2:$B$462,2,FALSE)&lt;&gt;"100%",FALSE)),"是","")</f>
        <v/>
      </c>
      <c r="O1377" s="7"/>
      <c r="P1377" s="8"/>
    </row>
    <row r="1378" ht="35" hidden="1" customHeight="1" spans="1:16">
      <c r="A1378" s="7">
        <v>1376</v>
      </c>
      <c r="B1378" s="7">
        <v>2023</v>
      </c>
      <c r="C1378" s="3" t="s">
        <v>16</v>
      </c>
      <c r="D1378" s="3" t="s">
        <v>977</v>
      </c>
      <c r="E1378" s="3" t="s">
        <v>979</v>
      </c>
      <c r="F1378" s="7">
        <v>202334210219</v>
      </c>
      <c r="G1378" s="3" t="s">
        <v>19</v>
      </c>
      <c r="H1378" s="7">
        <v>3.33</v>
      </c>
      <c r="I1378" s="7">
        <v>88</v>
      </c>
      <c r="J1378" s="7">
        <v>61.66</v>
      </c>
      <c r="K1378" s="7">
        <v>138</v>
      </c>
      <c r="L1378" s="7">
        <v>25</v>
      </c>
      <c r="M1378" s="7" t="str">
        <f>IF(COUNTIF(体测成绩!$A$2:$A$530,$F1378&amp;"")=0,"",IF(VLOOKUP($F1378&amp;"",体测成绩!$A$2:$B$530,2,FALSE)="免测",80,VLOOKUP($F1378&amp;"",体测成绩!$A$2:$B$530,2,FALSE)))</f>
        <v/>
      </c>
      <c r="N1378" s="7" t="str">
        <f>IF(OR(IFERROR(VALUE(M1378)&lt;80,FALSE),COUNTIF(缓考名单!$A$2:$A$49,$F1378&amp;"")&gt;0,COUNTIF(缓考名单!$B$2:$B$49,#REF!)&gt;0,IFERROR(VLOOKUP($F1378&amp;"",学年成绩!$A$2:$B$462,2,FALSE)&lt;&gt;"100%",FALSE)),"是","")</f>
        <v/>
      </c>
      <c r="O1378" s="7"/>
      <c r="P1378" s="8"/>
    </row>
    <row r="1379" ht="35" hidden="1" customHeight="1" spans="1:16">
      <c r="A1379" s="7">
        <v>1377</v>
      </c>
      <c r="B1379" s="7">
        <v>2023</v>
      </c>
      <c r="C1379" s="3" t="s">
        <v>16</v>
      </c>
      <c r="D1379" s="3" t="s">
        <v>977</v>
      </c>
      <c r="E1379" s="3" t="s">
        <v>979</v>
      </c>
      <c r="F1379" s="7">
        <v>202334210228</v>
      </c>
      <c r="G1379" s="3" t="s">
        <v>19</v>
      </c>
      <c r="H1379" s="7">
        <v>3.87</v>
      </c>
      <c r="I1379" s="7">
        <v>54</v>
      </c>
      <c r="J1379" s="7">
        <v>68.87</v>
      </c>
      <c r="K1379" s="7">
        <v>86</v>
      </c>
      <c r="L1379" s="7">
        <v>13</v>
      </c>
      <c r="M1379" s="7" t="str">
        <f>IF(COUNTIF(体测成绩!$A$2:$A$530,$F1379&amp;"")=0,"",IF(VLOOKUP($F1379&amp;"",体测成绩!$A$2:$B$530,2,FALSE)="免测",80,VLOOKUP($F1379&amp;"",体测成绩!$A$2:$B$530,2,FALSE)))</f>
        <v/>
      </c>
      <c r="N1379" s="7" t="str">
        <f>IF(OR(IFERROR(VALUE(M1379)&lt;80,FALSE),COUNTIF(缓考名单!$A$2:$A$49,$F1379&amp;"")&gt;0,COUNTIF(缓考名单!$B$2:$B$49,#REF!)&gt;0,IFERROR(VLOOKUP($F1379&amp;"",学年成绩!$A$2:$B$462,2,FALSE)&lt;&gt;"100%",FALSE)),"是","")</f>
        <v/>
      </c>
      <c r="O1379" s="7"/>
      <c r="P1379" s="8"/>
    </row>
    <row r="1380" ht="35" hidden="1" customHeight="1" spans="1:16">
      <c r="A1380" s="7">
        <v>1378</v>
      </c>
      <c r="B1380" s="7">
        <v>2023</v>
      </c>
      <c r="C1380" s="3" t="s">
        <v>16</v>
      </c>
      <c r="D1380" s="3" t="s">
        <v>977</v>
      </c>
      <c r="E1380" s="3" t="s">
        <v>979</v>
      </c>
      <c r="F1380" s="7">
        <v>202334210207</v>
      </c>
      <c r="G1380" s="3" t="s">
        <v>19</v>
      </c>
      <c r="H1380" s="7">
        <v>3.7</v>
      </c>
      <c r="I1380" s="7">
        <v>70</v>
      </c>
      <c r="J1380" s="7">
        <v>66.87</v>
      </c>
      <c r="K1380" s="7">
        <v>103</v>
      </c>
      <c r="L1380" s="7">
        <v>17</v>
      </c>
      <c r="M1380" s="7" t="str">
        <f>IF(COUNTIF(体测成绩!$A$2:$A$530,$F1380&amp;"")=0,"",IF(VLOOKUP($F1380&amp;"",体测成绩!$A$2:$B$530,2,FALSE)="免测",80,VLOOKUP($F1380&amp;"",体测成绩!$A$2:$B$530,2,FALSE)))</f>
        <v/>
      </c>
      <c r="N1380" s="7" t="str">
        <f>IF(OR(IFERROR(VALUE(M1380)&lt;80,FALSE),COUNTIF(缓考名单!$A$2:$A$49,$F1380&amp;"")&gt;0,COUNTIF(缓考名单!$B$2:$B$49,#REF!)&gt;0,IFERROR(VLOOKUP($F1380&amp;"",学年成绩!$A$2:$B$462,2,FALSE)&lt;&gt;"100%",FALSE)),"是","")</f>
        <v/>
      </c>
      <c r="O1380" s="7"/>
      <c r="P1380" s="8"/>
    </row>
    <row r="1381" ht="35" hidden="1" customHeight="1" spans="1:16">
      <c r="A1381" s="7">
        <v>1379</v>
      </c>
      <c r="B1381" s="7">
        <v>2023</v>
      </c>
      <c r="C1381" s="3" t="s">
        <v>16</v>
      </c>
      <c r="D1381" s="3" t="s">
        <v>977</v>
      </c>
      <c r="E1381" s="3" t="s">
        <v>979</v>
      </c>
      <c r="F1381" s="7">
        <v>202234210122</v>
      </c>
      <c r="G1381" s="3" t="s">
        <v>20</v>
      </c>
      <c r="H1381" s="7">
        <v>0</v>
      </c>
      <c r="I1381" s="7">
        <v>104</v>
      </c>
      <c r="J1381" s="7">
        <v>21</v>
      </c>
      <c r="K1381" s="7">
        <v>256</v>
      </c>
      <c r="L1381" s="7">
        <v>58</v>
      </c>
      <c r="M1381" s="7" t="str">
        <f>IF(COUNTIF(体测成绩!$A$2:$A$530,$F1381&amp;"")=0,"",IF(VLOOKUP($F1381&amp;"",体测成绩!$A$2:$B$530,2,FALSE)="免测",80,VLOOKUP($F1381&amp;"",体测成绩!$A$2:$B$530,2,FALSE)))</f>
        <v/>
      </c>
      <c r="N1381" s="7" t="str">
        <f>IF(OR(IFERROR(VALUE(M1381)&lt;80,FALSE),COUNTIF(缓考名单!$A$2:$A$49,$F1381&amp;"")&gt;0,COUNTIF(缓考名单!$B$2:$B$49,#REF!)&gt;0,IFERROR(VLOOKUP($F1381&amp;"",学年成绩!$A$2:$B$462,2,FALSE)&lt;&gt;"100%",FALSE)),"是","")</f>
        <v/>
      </c>
      <c r="O1381" s="7"/>
      <c r="P1381" s="8"/>
    </row>
    <row r="1382" ht="35" hidden="1" customHeight="1" spans="1:16">
      <c r="A1382" s="7">
        <v>1380</v>
      </c>
      <c r="B1382" s="7">
        <v>2023</v>
      </c>
      <c r="C1382" s="3" t="s">
        <v>16</v>
      </c>
      <c r="D1382" s="3" t="s">
        <v>977</v>
      </c>
      <c r="E1382" s="3" t="s">
        <v>979</v>
      </c>
      <c r="F1382" s="7">
        <v>202334210224</v>
      </c>
      <c r="G1382" s="3" t="s">
        <v>19</v>
      </c>
      <c r="H1382" s="7">
        <v>4.3</v>
      </c>
      <c r="I1382" s="7">
        <v>21</v>
      </c>
      <c r="J1382" s="7">
        <v>37.5</v>
      </c>
      <c r="K1382" s="7">
        <v>215</v>
      </c>
      <c r="L1382" s="7">
        <v>52</v>
      </c>
      <c r="M1382" s="7" t="str">
        <f>IF(COUNTIF(体测成绩!$A$2:$A$530,$F1382&amp;"")=0,"",IF(VLOOKUP($F1382&amp;"",体测成绩!$A$2:$B$530,2,FALSE)="免测",80,VLOOKUP($F1382&amp;"",体测成绩!$A$2:$B$530,2,FALSE)))</f>
        <v/>
      </c>
      <c r="N1382" s="7" t="str">
        <f>IF(OR(IFERROR(VALUE(M1382)&lt;80,FALSE),COUNTIF(缓考名单!$A$2:$A$49,$F1382&amp;"")&gt;0,COUNTIF(缓考名单!$B$2:$B$49,#REF!)&gt;0,IFERROR(VLOOKUP($F1382&amp;"",学年成绩!$A$2:$B$462,2,FALSE)&lt;&gt;"100%",FALSE)),"是","")</f>
        <v/>
      </c>
      <c r="O1382" s="7"/>
      <c r="P1382" s="8"/>
    </row>
    <row r="1383" ht="35" hidden="1" customHeight="1" spans="1:16">
      <c r="A1383" s="7">
        <v>1381</v>
      </c>
      <c r="B1383" s="7">
        <v>2023</v>
      </c>
      <c r="C1383" s="3" t="s">
        <v>16</v>
      </c>
      <c r="D1383" s="3" t="s">
        <v>977</v>
      </c>
      <c r="E1383" s="3" t="s">
        <v>979</v>
      </c>
      <c r="F1383" s="7">
        <v>202334210210</v>
      </c>
      <c r="G1383" s="3" t="s">
        <v>19</v>
      </c>
      <c r="H1383" s="7">
        <v>3.71</v>
      </c>
      <c r="I1383" s="7">
        <v>69</v>
      </c>
      <c r="J1383" s="7">
        <v>66.7</v>
      </c>
      <c r="K1383" s="7">
        <v>104</v>
      </c>
      <c r="L1383" s="7">
        <v>18</v>
      </c>
      <c r="M1383" s="7" t="str">
        <f>IF(COUNTIF(体测成绩!$A$2:$A$530,$F1383&amp;"")=0,"",IF(VLOOKUP($F1383&amp;"",体测成绩!$A$2:$B$530,2,FALSE)="免测",80,VLOOKUP($F1383&amp;"",体测成绩!$A$2:$B$530,2,FALSE)))</f>
        <v/>
      </c>
      <c r="N1383" s="7" t="str">
        <f>IF(OR(IFERROR(VALUE(M1383)&lt;80,FALSE),COUNTIF(缓考名单!$A$2:$A$49,$F1383&amp;"")&gt;0,COUNTIF(缓考名单!$B$2:$B$49,#REF!)&gt;0,IFERROR(VLOOKUP($F1383&amp;"",学年成绩!$A$2:$B$462,2,FALSE)&lt;&gt;"100%",FALSE)),"是","")</f>
        <v/>
      </c>
      <c r="O1383" s="7"/>
      <c r="P1383" s="8"/>
    </row>
    <row r="1384" ht="35" hidden="1" customHeight="1" spans="1:16">
      <c r="A1384" s="7">
        <v>1382</v>
      </c>
      <c r="B1384" s="7">
        <v>2023</v>
      </c>
      <c r="C1384" s="3" t="s">
        <v>16</v>
      </c>
      <c r="D1384" s="3" t="s">
        <v>977</v>
      </c>
      <c r="E1384" s="3" t="s">
        <v>979</v>
      </c>
      <c r="F1384" s="7">
        <v>202234210127</v>
      </c>
      <c r="G1384" s="3" t="s">
        <v>20</v>
      </c>
      <c r="H1384" s="7">
        <v>0</v>
      </c>
      <c r="I1384" s="7">
        <v>105</v>
      </c>
      <c r="J1384" s="7">
        <v>21</v>
      </c>
      <c r="K1384" s="7">
        <v>256</v>
      </c>
      <c r="L1384" s="7">
        <v>58</v>
      </c>
      <c r="M1384" s="7" t="str">
        <f>IF(COUNTIF(体测成绩!$A$2:$A$530,$F1384&amp;"")=0,"",IF(VLOOKUP($F1384&amp;"",体测成绩!$A$2:$B$530,2,FALSE)="免测",80,VLOOKUP($F1384&amp;"",体测成绩!$A$2:$B$530,2,FALSE)))</f>
        <v/>
      </c>
      <c r="N1384" s="7" t="str">
        <f>IF(OR(IFERROR(VALUE(M1384)&lt;80,FALSE),COUNTIF(缓考名单!$A$2:$A$49,$F1384&amp;"")&gt;0,COUNTIF(缓考名单!$B$2:$B$49,#REF!)&gt;0,IFERROR(VLOOKUP($F1384&amp;"",学年成绩!$A$2:$B$462,2,FALSE)&lt;&gt;"100%",FALSE)),"是","")</f>
        <v/>
      </c>
      <c r="O1384" s="7"/>
      <c r="P1384" s="8"/>
    </row>
    <row r="1385" ht="35" hidden="1" customHeight="1" spans="1:16">
      <c r="A1385" s="7">
        <v>1383</v>
      </c>
      <c r="B1385" s="7">
        <v>2023</v>
      </c>
      <c r="C1385" s="3" t="s">
        <v>16</v>
      </c>
      <c r="D1385" s="3" t="s">
        <v>977</v>
      </c>
      <c r="E1385" s="3" t="s">
        <v>979</v>
      </c>
      <c r="F1385" s="7">
        <v>202334210206</v>
      </c>
      <c r="G1385" s="3" t="s">
        <v>19</v>
      </c>
      <c r="H1385" s="7">
        <v>3.71</v>
      </c>
      <c r="I1385" s="7">
        <v>68</v>
      </c>
      <c r="J1385" s="7">
        <v>66.6</v>
      </c>
      <c r="K1385" s="7">
        <v>107</v>
      </c>
      <c r="L1385" s="7">
        <v>19</v>
      </c>
      <c r="M1385" s="7" t="str">
        <f>IF(COUNTIF(体测成绩!$A$2:$A$530,$F1385&amp;"")=0,"",IF(VLOOKUP($F1385&amp;"",体测成绩!$A$2:$B$530,2,FALSE)="免测",80,VLOOKUP($F1385&amp;"",体测成绩!$A$2:$B$530,2,FALSE)))</f>
        <v/>
      </c>
      <c r="N1385" s="7" t="str">
        <f>IF(OR(IFERROR(VALUE(M1385)&lt;80,FALSE),COUNTIF(缓考名单!$A$2:$A$49,$F1385&amp;"")&gt;0,COUNTIF(缓考名单!$B$2:$B$49,#REF!)&gt;0,IFERROR(VLOOKUP($F1385&amp;"",学年成绩!$A$2:$B$462,2,FALSE)&lt;&gt;"100%",FALSE)),"是","")</f>
        <v/>
      </c>
      <c r="O1385" s="7"/>
      <c r="P1385" s="8"/>
    </row>
    <row r="1386" ht="35" hidden="1" customHeight="1" spans="1:16">
      <c r="A1386" s="7">
        <v>1384</v>
      </c>
      <c r="B1386" s="7">
        <v>2023</v>
      </c>
      <c r="C1386" s="3" t="s">
        <v>16</v>
      </c>
      <c r="D1386" s="3" t="s">
        <v>977</v>
      </c>
      <c r="E1386" s="3" t="s">
        <v>979</v>
      </c>
      <c r="F1386" s="7">
        <v>202334210229</v>
      </c>
      <c r="G1386" s="3" t="s">
        <v>19</v>
      </c>
      <c r="H1386" s="7">
        <v>3.31</v>
      </c>
      <c r="I1386" s="7">
        <v>89</v>
      </c>
      <c r="J1386" s="7">
        <v>21</v>
      </c>
      <c r="K1386" s="7">
        <v>256</v>
      </c>
      <c r="L1386" s="7">
        <v>58</v>
      </c>
      <c r="M1386" s="7" t="str">
        <f>IF(COUNTIF(体测成绩!$A$2:$A$530,$F1386&amp;"")=0,"",IF(VLOOKUP($F1386&amp;"",体测成绩!$A$2:$B$530,2,FALSE)="免测",80,VLOOKUP($F1386&amp;"",体测成绩!$A$2:$B$530,2,FALSE)))</f>
        <v/>
      </c>
      <c r="N1386" s="7" t="str">
        <f>IF(OR(IFERROR(VALUE(M1386)&lt;80,FALSE),COUNTIF(缓考名单!$A$2:$A$49,$F1386&amp;"")&gt;0,COUNTIF(缓考名单!$B$2:$B$49,#REF!)&gt;0,IFERROR(VLOOKUP($F1386&amp;"",学年成绩!$A$2:$B$462,2,FALSE)&lt;&gt;"100%",FALSE)),"是","")</f>
        <v/>
      </c>
      <c r="O1386" s="7"/>
      <c r="P1386" s="8"/>
    </row>
    <row r="1387" ht="35" hidden="1" customHeight="1" spans="1:16">
      <c r="A1387" s="7">
        <v>1385</v>
      </c>
      <c r="B1387" s="7">
        <v>2023</v>
      </c>
      <c r="C1387" s="3" t="s">
        <v>16</v>
      </c>
      <c r="D1387" s="3" t="s">
        <v>977</v>
      </c>
      <c r="E1387" s="3" t="s">
        <v>979</v>
      </c>
      <c r="F1387" s="7">
        <v>202334210226</v>
      </c>
      <c r="G1387" s="3" t="s">
        <v>19</v>
      </c>
      <c r="H1387" s="7">
        <v>3.51</v>
      </c>
      <c r="I1387" s="7">
        <v>82</v>
      </c>
      <c r="J1387" s="7">
        <v>21</v>
      </c>
      <c r="K1387" s="7">
        <v>256</v>
      </c>
      <c r="L1387" s="7">
        <v>58</v>
      </c>
      <c r="M1387" s="7" t="str">
        <f>IF(COUNTIF(体测成绩!$A$2:$A$530,$F1387&amp;"")=0,"",IF(VLOOKUP($F1387&amp;"",体测成绩!$A$2:$B$530,2,FALSE)="免测",80,VLOOKUP($F1387&amp;"",体测成绩!$A$2:$B$530,2,FALSE)))</f>
        <v/>
      </c>
      <c r="N1387" s="7" t="str">
        <f>IF(OR(IFERROR(VALUE(M1387)&lt;80,FALSE),COUNTIF(缓考名单!$A$2:$A$49,$F1387&amp;"")&gt;0,COUNTIF(缓考名单!$B$2:$B$49,#REF!)&gt;0,IFERROR(VLOOKUP($F1387&amp;"",学年成绩!$A$2:$B$462,2,FALSE)&lt;&gt;"100%",FALSE)),"是","")</f>
        <v/>
      </c>
      <c r="O1387" s="7"/>
      <c r="P1387" s="8"/>
    </row>
    <row r="1388" ht="35" hidden="1" customHeight="1" spans="1:16">
      <c r="A1388" s="7">
        <v>1386</v>
      </c>
      <c r="B1388" s="7">
        <v>2023</v>
      </c>
      <c r="C1388" s="3" t="s">
        <v>16</v>
      </c>
      <c r="D1388" s="3" t="s">
        <v>977</v>
      </c>
      <c r="E1388" s="3" t="s">
        <v>979</v>
      </c>
      <c r="F1388" s="7">
        <v>202334210204</v>
      </c>
      <c r="G1388" s="3" t="s">
        <v>19</v>
      </c>
      <c r="H1388" s="7">
        <v>2.55</v>
      </c>
      <c r="I1388" s="7">
        <v>102</v>
      </c>
      <c r="J1388" s="7">
        <v>52.69</v>
      </c>
      <c r="K1388" s="7">
        <v>177</v>
      </c>
      <c r="L1388" s="7">
        <v>37</v>
      </c>
      <c r="M1388" s="7" t="str">
        <f>IF(COUNTIF(体测成绩!$A$2:$A$530,$F1388&amp;"")=0,"",IF(VLOOKUP($F1388&amp;"",体测成绩!$A$2:$B$530,2,FALSE)="免测",80,VLOOKUP($F1388&amp;"",体测成绩!$A$2:$B$530,2,FALSE)))</f>
        <v/>
      </c>
      <c r="N1388" s="7" t="str">
        <f>IF(OR(IFERROR(VALUE(M1388)&lt;80,FALSE),COUNTIF(缓考名单!$A$2:$A$49,$F1388&amp;"")&gt;0,COUNTIF(缓考名单!$B$2:$B$49,#REF!)&gt;0,IFERROR(VLOOKUP($F1388&amp;"",学年成绩!$A$2:$B$462,2,FALSE)&lt;&gt;"100%",FALSE)),"是","")</f>
        <v/>
      </c>
      <c r="O1388" s="7"/>
      <c r="P1388" s="8"/>
    </row>
    <row r="1389" ht="35" hidden="1" customHeight="1" spans="1:16">
      <c r="A1389" s="7">
        <v>1387</v>
      </c>
      <c r="B1389" s="7">
        <v>2023</v>
      </c>
      <c r="C1389" s="3" t="s">
        <v>16</v>
      </c>
      <c r="D1389" s="3" t="s">
        <v>977</v>
      </c>
      <c r="E1389" s="3" t="s">
        <v>979</v>
      </c>
      <c r="F1389" s="7">
        <v>202334210202</v>
      </c>
      <c r="G1389" s="3" t="s">
        <v>19</v>
      </c>
      <c r="H1389" s="7">
        <v>2.93</v>
      </c>
      <c r="I1389" s="7">
        <v>98</v>
      </c>
      <c r="J1389" s="7">
        <v>21</v>
      </c>
      <c r="K1389" s="7">
        <v>256</v>
      </c>
      <c r="L1389" s="7">
        <v>58</v>
      </c>
      <c r="M1389" s="7" t="str">
        <f>IF(COUNTIF(体测成绩!$A$2:$A$530,$F1389&amp;"")=0,"",IF(VLOOKUP($F1389&amp;"",体测成绩!$A$2:$B$530,2,FALSE)="免测",80,VLOOKUP($F1389&amp;"",体测成绩!$A$2:$B$530,2,FALSE)))</f>
        <v/>
      </c>
      <c r="N1389" s="7" t="str">
        <f>IF(OR(IFERROR(VALUE(M1389)&lt;80,FALSE),COUNTIF(缓考名单!$A$2:$A$49,$F1389&amp;"")&gt;0,COUNTIF(缓考名单!$B$2:$B$49,#REF!)&gt;0,IFERROR(VLOOKUP($F1389&amp;"",学年成绩!$A$2:$B$462,2,FALSE)&lt;&gt;"100%",FALSE)),"是","")</f>
        <v/>
      </c>
      <c r="O1389" s="7"/>
      <c r="P1389" s="8"/>
    </row>
    <row r="1390" ht="35" hidden="1" customHeight="1" spans="1:16">
      <c r="A1390" s="7">
        <v>1388</v>
      </c>
      <c r="B1390" s="7">
        <v>2023</v>
      </c>
      <c r="C1390" s="3" t="s">
        <v>16</v>
      </c>
      <c r="D1390" s="3" t="s">
        <v>977</v>
      </c>
      <c r="E1390" s="3" t="s">
        <v>979</v>
      </c>
      <c r="F1390" s="7">
        <v>202334210203</v>
      </c>
      <c r="G1390" s="3" t="s">
        <v>20</v>
      </c>
      <c r="H1390" s="7">
        <v>4.5</v>
      </c>
      <c r="I1390" s="7">
        <v>9</v>
      </c>
      <c r="J1390" s="7">
        <v>33.25</v>
      </c>
      <c r="K1390" s="7">
        <v>222</v>
      </c>
      <c r="L1390" s="7">
        <v>53</v>
      </c>
      <c r="M1390" s="7" t="str">
        <f>IF(COUNTIF(体测成绩!$A$2:$A$530,$F1390&amp;"")=0,"",IF(VLOOKUP($F1390&amp;"",体测成绩!$A$2:$B$530,2,FALSE)="免测",80,VLOOKUP($F1390&amp;"",体测成绩!$A$2:$B$530,2,FALSE)))</f>
        <v/>
      </c>
      <c r="N1390" s="7" t="str">
        <f>IF(OR(IFERROR(VALUE(M1390)&lt;80,FALSE),COUNTIF(缓考名单!$A$2:$A$49,$F1390&amp;"")&gt;0,COUNTIF(缓考名单!$B$2:$B$49,#REF!)&gt;0,IFERROR(VLOOKUP($F1390&amp;"",学年成绩!$A$2:$B$462,2,FALSE)&lt;&gt;"100%",FALSE)),"是","")</f>
        <v/>
      </c>
      <c r="O1390" s="7"/>
      <c r="P1390" s="8"/>
    </row>
    <row r="1391" ht="35" hidden="1" customHeight="1" spans="1:16">
      <c r="A1391" s="7">
        <v>1389</v>
      </c>
      <c r="B1391" s="7">
        <v>2023</v>
      </c>
      <c r="C1391" s="3" t="s">
        <v>16</v>
      </c>
      <c r="D1391" s="3" t="s">
        <v>977</v>
      </c>
      <c r="E1391" s="3" t="s">
        <v>979</v>
      </c>
      <c r="F1391" s="7">
        <v>202334210205</v>
      </c>
      <c r="G1391" s="3" t="s">
        <v>19</v>
      </c>
      <c r="H1391" s="7">
        <v>3.28</v>
      </c>
      <c r="I1391" s="7">
        <v>90</v>
      </c>
      <c r="J1391" s="7">
        <v>61.59</v>
      </c>
      <c r="K1391" s="7">
        <v>139</v>
      </c>
      <c r="L1391" s="7">
        <v>26</v>
      </c>
      <c r="M1391" s="7" t="str">
        <f>IF(COUNTIF(体测成绩!$A$2:$A$530,$F1391&amp;"")=0,"",IF(VLOOKUP($F1391&amp;"",体测成绩!$A$2:$B$530,2,FALSE)="免测",80,VLOOKUP($F1391&amp;"",体测成绩!$A$2:$B$530,2,FALSE)))</f>
        <v/>
      </c>
      <c r="N1391" s="7" t="str">
        <f>IF(OR(IFERROR(VALUE(M1391)&lt;80,FALSE),COUNTIF(缓考名单!$A$2:$A$49,$F1391&amp;"")&gt;0,COUNTIF(缓考名单!$B$2:$B$49,#REF!)&gt;0,IFERROR(VLOOKUP($F1391&amp;"",学年成绩!$A$2:$B$462,2,FALSE)&lt;&gt;"100%",FALSE)),"是","")</f>
        <v/>
      </c>
      <c r="O1391" s="7"/>
      <c r="P1391" s="8"/>
    </row>
    <row r="1392" ht="35" hidden="1" customHeight="1" spans="1:16">
      <c r="A1392" s="7">
        <v>1390</v>
      </c>
      <c r="B1392" s="7">
        <v>2023</v>
      </c>
      <c r="C1392" s="3" t="s">
        <v>16</v>
      </c>
      <c r="D1392" s="3" t="s">
        <v>977</v>
      </c>
      <c r="E1392" s="3" t="s">
        <v>979</v>
      </c>
      <c r="F1392" s="7">
        <v>202334210220</v>
      </c>
      <c r="G1392" s="3" t="s">
        <v>20</v>
      </c>
      <c r="H1392" s="7">
        <v>4.53</v>
      </c>
      <c r="I1392" s="7">
        <v>7</v>
      </c>
      <c r="J1392" s="7">
        <v>76.22</v>
      </c>
      <c r="K1392" s="7">
        <v>30</v>
      </c>
      <c r="L1392" s="7">
        <v>4</v>
      </c>
      <c r="M1392" s="7" t="str">
        <f>IF(COUNTIF(体测成绩!$A$2:$A$530,$F1392&amp;"")=0,"",IF(VLOOKUP($F1392&amp;"",体测成绩!$A$2:$B$530,2,FALSE)="免测",80,VLOOKUP($F1392&amp;"",体测成绩!$A$2:$B$530,2,FALSE)))</f>
        <v/>
      </c>
      <c r="N1392" s="7" t="str">
        <f>IF(OR(IFERROR(VALUE(M1392)&lt;80,FALSE),COUNTIF(缓考名单!$A$2:$A$49,$F1392&amp;"")&gt;0,COUNTIF(缓考名单!$B$2:$B$49,#REF!)&gt;0,IFERROR(VLOOKUP($F1392&amp;"",学年成绩!$A$2:$B$462,2,FALSE)&lt;&gt;"100%",FALSE)),"是","")</f>
        <v/>
      </c>
      <c r="O1392" s="7"/>
      <c r="P1392" s="8"/>
    </row>
    <row r="1393" ht="35" hidden="1" customHeight="1" spans="1:16">
      <c r="A1393" s="7">
        <v>1391</v>
      </c>
      <c r="B1393" s="7">
        <v>2023</v>
      </c>
      <c r="C1393" s="3" t="s">
        <v>16</v>
      </c>
      <c r="D1393" s="3" t="s">
        <v>977</v>
      </c>
      <c r="E1393" s="3" t="s">
        <v>979</v>
      </c>
      <c r="F1393" s="7">
        <v>202334210225</v>
      </c>
      <c r="G1393" s="3" t="s">
        <v>19</v>
      </c>
      <c r="H1393" s="7">
        <v>3.81</v>
      </c>
      <c r="I1393" s="7">
        <v>62</v>
      </c>
      <c r="J1393" s="7">
        <v>21</v>
      </c>
      <c r="K1393" s="7">
        <v>256</v>
      </c>
      <c r="L1393" s="7">
        <v>58</v>
      </c>
      <c r="M1393" s="7" t="str">
        <f>IF(COUNTIF(体测成绩!$A$2:$A$530,$F1393&amp;"")=0,"",IF(VLOOKUP($F1393&amp;"",体测成绩!$A$2:$B$530,2,FALSE)="免测",80,VLOOKUP($F1393&amp;"",体测成绩!$A$2:$B$530,2,FALSE)))</f>
        <v/>
      </c>
      <c r="N1393" s="7" t="str">
        <f>IF(OR(IFERROR(VALUE(M1393)&lt;80,FALSE),COUNTIF(缓考名单!$A$2:$A$49,$F1393&amp;"")&gt;0,COUNTIF(缓考名单!$B$2:$B$49,#REF!)&gt;0,IFERROR(VLOOKUP($F1393&amp;"",学年成绩!$A$2:$B$462,2,FALSE)&lt;&gt;"100%",FALSE)),"是","")</f>
        <v/>
      </c>
      <c r="O1393" s="7"/>
      <c r="P1393" s="8"/>
    </row>
    <row r="1394" ht="35" hidden="1" customHeight="1" spans="1:16">
      <c r="A1394" s="7">
        <v>1392</v>
      </c>
      <c r="B1394" s="7">
        <v>2023</v>
      </c>
      <c r="C1394" s="3" t="s">
        <v>16</v>
      </c>
      <c r="D1394" s="3" t="s">
        <v>977</v>
      </c>
      <c r="E1394" s="3" t="s">
        <v>979</v>
      </c>
      <c r="F1394" s="7">
        <v>202334210208</v>
      </c>
      <c r="G1394" s="3" t="s">
        <v>19</v>
      </c>
      <c r="H1394" s="7">
        <v>4.44</v>
      </c>
      <c r="I1394" s="7">
        <v>12</v>
      </c>
      <c r="J1394" s="7">
        <v>78.5</v>
      </c>
      <c r="K1394" s="7">
        <v>26</v>
      </c>
      <c r="L1394" s="7">
        <v>2</v>
      </c>
      <c r="M1394" s="7" t="str">
        <f>IF(COUNTIF(体测成绩!$A$2:$A$530,$F1394&amp;"")=0,"",IF(VLOOKUP($F1394&amp;"",体测成绩!$A$2:$B$530,2,FALSE)="免测",80,VLOOKUP($F1394&amp;"",体测成绩!$A$2:$B$530,2,FALSE)))</f>
        <v/>
      </c>
      <c r="N1394" s="7" t="str">
        <f>IF(OR(IFERROR(VALUE(M1394)&lt;80,FALSE),COUNTIF(缓考名单!$A$2:$A$49,$F1394&amp;"")&gt;0,COUNTIF(缓考名单!$B$2:$B$49,#REF!)&gt;0,IFERROR(VLOOKUP($F1394&amp;"",学年成绩!$A$2:$B$462,2,FALSE)&lt;&gt;"100%",FALSE)),"是","")</f>
        <v/>
      </c>
      <c r="O1394" s="7"/>
      <c r="P1394" s="8"/>
    </row>
    <row r="1395" ht="35" hidden="1" customHeight="1" spans="1:16">
      <c r="A1395" s="7">
        <v>1393</v>
      </c>
      <c r="B1395" s="7">
        <v>2023</v>
      </c>
      <c r="C1395" s="3" t="s">
        <v>16</v>
      </c>
      <c r="D1395" s="3" t="s">
        <v>977</v>
      </c>
      <c r="E1395" s="3" t="s">
        <v>979</v>
      </c>
      <c r="F1395" s="7">
        <v>202334210209</v>
      </c>
      <c r="G1395" s="3" t="s">
        <v>19</v>
      </c>
      <c r="H1395" s="7">
        <v>3.93</v>
      </c>
      <c r="I1395" s="7">
        <v>50</v>
      </c>
      <c r="J1395" s="7">
        <v>21</v>
      </c>
      <c r="K1395" s="7">
        <v>256</v>
      </c>
      <c r="L1395" s="7">
        <v>58</v>
      </c>
      <c r="M1395" s="7" t="str">
        <f>IF(COUNTIF(体测成绩!$A$2:$A$530,$F1395&amp;"")=0,"",IF(VLOOKUP($F1395&amp;"",体测成绩!$A$2:$B$530,2,FALSE)="免测",80,VLOOKUP($F1395&amp;"",体测成绩!$A$2:$B$530,2,FALSE)))</f>
        <v/>
      </c>
      <c r="N1395" s="7" t="str">
        <f>IF(OR(IFERROR(VALUE(M1395)&lt;80,FALSE),COUNTIF(缓考名单!$A$2:$A$49,$F1395&amp;"")&gt;0,COUNTIF(缓考名单!$B$2:$B$49,#REF!)&gt;0,IFERROR(VLOOKUP($F1395&amp;"",学年成绩!$A$2:$B$462,2,FALSE)&lt;&gt;"100%",FALSE)),"是","")</f>
        <v/>
      </c>
      <c r="O1395" s="7"/>
      <c r="P1395" s="8"/>
    </row>
    <row r="1396" ht="35" hidden="1" customHeight="1" spans="1:16">
      <c r="A1396" s="7">
        <v>1394</v>
      </c>
      <c r="B1396" s="7">
        <v>2023</v>
      </c>
      <c r="C1396" s="3" t="s">
        <v>16</v>
      </c>
      <c r="D1396" s="3" t="s">
        <v>977</v>
      </c>
      <c r="E1396" s="3" t="s">
        <v>980</v>
      </c>
      <c r="F1396" s="7">
        <v>202334210304</v>
      </c>
      <c r="G1396" s="3" t="s">
        <v>19</v>
      </c>
      <c r="H1396" s="7">
        <v>3.36</v>
      </c>
      <c r="I1396" s="7">
        <v>85</v>
      </c>
      <c r="J1396" s="7">
        <v>5</v>
      </c>
      <c r="K1396" s="7">
        <v>378</v>
      </c>
      <c r="L1396" s="7">
        <v>83</v>
      </c>
      <c r="M1396" s="7" t="str">
        <f>IF(COUNTIF(体测成绩!$A$2:$A$530,$F1396&amp;"")=0,"",IF(VLOOKUP($F1396&amp;"",体测成绩!$A$2:$B$530,2,FALSE)="免测",80,VLOOKUP($F1396&amp;"",体测成绩!$A$2:$B$530,2,FALSE)))</f>
        <v/>
      </c>
      <c r="N1396" s="7" t="str">
        <f>IF(OR(IFERROR(VALUE(M1396)&lt;80,FALSE),COUNTIF(缓考名单!$A$2:$A$49,$F1396&amp;"")&gt;0,COUNTIF(缓考名单!$B$2:$B$49,#REF!)&gt;0,IFERROR(VLOOKUP($F1396&amp;"",学年成绩!$A$2:$B$462,2,FALSE)&lt;&gt;"100%",FALSE)),"是","")</f>
        <v/>
      </c>
      <c r="O1396" s="7"/>
      <c r="P1396" s="8"/>
    </row>
    <row r="1397" ht="35" hidden="1" customHeight="1" spans="1:16">
      <c r="A1397" s="7">
        <v>1395</v>
      </c>
      <c r="B1397" s="7">
        <v>2023</v>
      </c>
      <c r="C1397" s="3" t="s">
        <v>16</v>
      </c>
      <c r="D1397" s="3" t="s">
        <v>977</v>
      </c>
      <c r="E1397" s="3" t="s">
        <v>980</v>
      </c>
      <c r="F1397" s="7">
        <v>202334210305</v>
      </c>
      <c r="G1397" s="3" t="s">
        <v>20</v>
      </c>
      <c r="H1397" s="7">
        <v>4.12</v>
      </c>
      <c r="I1397" s="7">
        <v>35</v>
      </c>
      <c r="J1397" s="7">
        <v>11</v>
      </c>
      <c r="K1397" s="7">
        <v>362</v>
      </c>
      <c r="L1397" s="7">
        <v>75</v>
      </c>
      <c r="M1397" s="7" t="str">
        <f>IF(COUNTIF(体测成绩!$A$2:$A$530,$F1397&amp;"")=0,"",IF(VLOOKUP($F1397&amp;"",体测成绩!$A$2:$B$530,2,FALSE)="免测",80,VLOOKUP($F1397&amp;"",体测成绩!$A$2:$B$530,2,FALSE)))</f>
        <v/>
      </c>
      <c r="N1397" s="7" t="str">
        <f>IF(OR(IFERROR(VALUE(M1397)&lt;80,FALSE),COUNTIF(缓考名单!$A$2:$A$49,$F1397&amp;"")&gt;0,COUNTIF(缓考名单!$B$2:$B$49,#REF!)&gt;0,IFERROR(VLOOKUP($F1397&amp;"",学年成绩!$A$2:$B$462,2,FALSE)&lt;&gt;"100%",FALSE)),"是","")</f>
        <v/>
      </c>
      <c r="O1397" s="7"/>
      <c r="P1397" s="8"/>
    </row>
    <row r="1398" ht="35" hidden="1" customHeight="1" spans="1:16">
      <c r="A1398" s="7">
        <v>1396</v>
      </c>
      <c r="B1398" s="7">
        <v>2023</v>
      </c>
      <c r="C1398" s="3" t="s">
        <v>16</v>
      </c>
      <c r="D1398" s="3" t="s">
        <v>977</v>
      </c>
      <c r="E1398" s="3" t="s">
        <v>980</v>
      </c>
      <c r="F1398" s="7">
        <v>202334210316</v>
      </c>
      <c r="G1398" s="3" t="s">
        <v>20</v>
      </c>
      <c r="H1398" s="7">
        <v>3.69</v>
      </c>
      <c r="I1398" s="7">
        <v>71</v>
      </c>
      <c r="J1398" s="7">
        <v>5</v>
      </c>
      <c r="K1398" s="7">
        <v>378</v>
      </c>
      <c r="L1398" s="7">
        <v>83</v>
      </c>
      <c r="M1398" s="7" t="str">
        <f>IF(COUNTIF(体测成绩!$A$2:$A$530,$F1398&amp;"")=0,"",IF(VLOOKUP($F1398&amp;"",体测成绩!$A$2:$B$530,2,FALSE)="免测",80,VLOOKUP($F1398&amp;"",体测成绩!$A$2:$B$530,2,FALSE)))</f>
        <v/>
      </c>
      <c r="N1398" s="7" t="str">
        <f>IF(OR(IFERROR(VALUE(M1398)&lt;80,FALSE),COUNTIF(缓考名单!$A$2:$A$49,$F1398&amp;"")&gt;0,COUNTIF(缓考名单!$B$2:$B$49,#REF!)&gt;0,IFERROR(VLOOKUP($F1398&amp;"",学年成绩!$A$2:$B$462,2,FALSE)&lt;&gt;"100%",FALSE)),"是","")</f>
        <v>是</v>
      </c>
      <c r="O1398" s="7"/>
      <c r="P1398" s="8"/>
    </row>
    <row r="1399" ht="35" hidden="1" customHeight="1" spans="1:16">
      <c r="A1399" s="7">
        <v>1397</v>
      </c>
      <c r="B1399" s="7">
        <v>2023</v>
      </c>
      <c r="C1399" s="3" t="s">
        <v>16</v>
      </c>
      <c r="D1399" s="3" t="s">
        <v>977</v>
      </c>
      <c r="E1399" s="3" t="s">
        <v>980</v>
      </c>
      <c r="F1399" s="7">
        <v>202334210306</v>
      </c>
      <c r="G1399" s="3" t="s">
        <v>19</v>
      </c>
      <c r="H1399" s="7">
        <v>2.61</v>
      </c>
      <c r="I1399" s="7">
        <v>101</v>
      </c>
      <c r="J1399" s="7">
        <v>5</v>
      </c>
      <c r="K1399" s="7">
        <v>378</v>
      </c>
      <c r="L1399" s="7">
        <v>83</v>
      </c>
      <c r="M1399" s="7" t="str">
        <f>IF(COUNTIF(体测成绩!$A$2:$A$530,$F1399&amp;"")=0,"",IF(VLOOKUP($F1399&amp;"",体测成绩!$A$2:$B$530,2,FALSE)="免测",80,VLOOKUP($F1399&amp;"",体测成绩!$A$2:$B$530,2,FALSE)))</f>
        <v/>
      </c>
      <c r="N1399" s="7" t="str">
        <f>IF(OR(IFERROR(VALUE(M1399)&lt;80,FALSE),COUNTIF(缓考名单!$A$2:$A$49,$F1399&amp;"")&gt;0,COUNTIF(缓考名单!$B$2:$B$49,#REF!)&gt;0,IFERROR(VLOOKUP($F1399&amp;"",学年成绩!$A$2:$B$462,2,FALSE)&lt;&gt;"100%",FALSE)),"是","")</f>
        <v/>
      </c>
      <c r="O1399" s="7"/>
      <c r="P1399" s="8"/>
    </row>
    <row r="1400" ht="35" hidden="1" customHeight="1" spans="1:16">
      <c r="A1400" s="7">
        <v>1398</v>
      </c>
      <c r="B1400" s="7">
        <v>2023</v>
      </c>
      <c r="C1400" s="3" t="s">
        <v>16</v>
      </c>
      <c r="D1400" s="3" t="s">
        <v>977</v>
      </c>
      <c r="E1400" s="3" t="s">
        <v>980</v>
      </c>
      <c r="F1400" s="7">
        <v>202334210317</v>
      </c>
      <c r="G1400" s="3" t="s">
        <v>19</v>
      </c>
      <c r="H1400" s="7">
        <v>3.91</v>
      </c>
      <c r="I1400" s="7">
        <v>51</v>
      </c>
      <c r="J1400" s="7">
        <v>5</v>
      </c>
      <c r="K1400" s="7">
        <v>378</v>
      </c>
      <c r="L1400" s="7">
        <v>83</v>
      </c>
      <c r="M1400" s="7" t="str">
        <f>IF(COUNTIF(体测成绩!$A$2:$A$530,$F1400&amp;"")=0,"",IF(VLOOKUP($F1400&amp;"",体测成绩!$A$2:$B$530,2,FALSE)="免测",80,VLOOKUP($F1400&amp;"",体测成绩!$A$2:$B$530,2,FALSE)))</f>
        <v/>
      </c>
      <c r="N1400" s="7" t="str">
        <f>IF(OR(IFERROR(VALUE(M1400)&lt;80,FALSE),COUNTIF(缓考名单!$A$2:$A$49,$F1400&amp;"")&gt;0,COUNTIF(缓考名单!$B$2:$B$49,#REF!)&gt;0,IFERROR(VLOOKUP($F1400&amp;"",学年成绩!$A$2:$B$462,2,FALSE)&lt;&gt;"100%",FALSE)),"是","")</f>
        <v/>
      </c>
      <c r="O1400" s="7"/>
      <c r="P1400" s="8"/>
    </row>
    <row r="1401" ht="35" hidden="1" customHeight="1" spans="1:16">
      <c r="A1401" s="7">
        <v>1399</v>
      </c>
      <c r="B1401" s="7">
        <v>2023</v>
      </c>
      <c r="C1401" s="3" t="s">
        <v>16</v>
      </c>
      <c r="D1401" s="3" t="s">
        <v>977</v>
      </c>
      <c r="E1401" s="3" t="s">
        <v>980</v>
      </c>
      <c r="F1401" s="7">
        <v>202334210318</v>
      </c>
      <c r="G1401" s="3" t="s">
        <v>19</v>
      </c>
      <c r="H1401" s="7">
        <v>4.54</v>
      </c>
      <c r="I1401" s="7">
        <v>6</v>
      </c>
      <c r="J1401" s="7">
        <v>11</v>
      </c>
      <c r="K1401" s="7">
        <v>362</v>
      </c>
      <c r="L1401" s="7">
        <v>75</v>
      </c>
      <c r="M1401" s="7" t="str">
        <f>IF(COUNTIF(体测成绩!$A$2:$A$530,$F1401&amp;"")=0,"",IF(VLOOKUP($F1401&amp;"",体测成绩!$A$2:$B$530,2,FALSE)="免测",80,VLOOKUP($F1401&amp;"",体测成绩!$A$2:$B$530,2,FALSE)))</f>
        <v/>
      </c>
      <c r="N1401" s="7" t="str">
        <f>IF(OR(IFERROR(VALUE(M1401)&lt;80,FALSE),COUNTIF(缓考名单!$A$2:$A$49,$F1401&amp;"")&gt;0,COUNTIF(缓考名单!$B$2:$B$49,#REF!)&gt;0,IFERROR(VLOOKUP($F1401&amp;"",学年成绩!$A$2:$B$462,2,FALSE)&lt;&gt;"100%",FALSE)),"是","")</f>
        <v/>
      </c>
      <c r="O1401" s="7"/>
      <c r="P1401" s="8"/>
    </row>
    <row r="1402" ht="35" hidden="1" customHeight="1" spans="1:16">
      <c r="A1402" s="7">
        <v>1400</v>
      </c>
      <c r="B1402" s="7">
        <v>2023</v>
      </c>
      <c r="C1402" s="3" t="s">
        <v>16</v>
      </c>
      <c r="D1402" s="3" t="s">
        <v>977</v>
      </c>
      <c r="E1402" s="3" t="s">
        <v>980</v>
      </c>
      <c r="F1402" s="7">
        <v>202334210325</v>
      </c>
      <c r="G1402" s="3" t="s">
        <v>19</v>
      </c>
      <c r="H1402" s="7">
        <v>3.16</v>
      </c>
      <c r="I1402" s="7">
        <v>94</v>
      </c>
      <c r="J1402" s="7">
        <v>5</v>
      </c>
      <c r="K1402" s="7">
        <v>378</v>
      </c>
      <c r="L1402" s="7">
        <v>83</v>
      </c>
      <c r="M1402" s="7" t="str">
        <f>IF(COUNTIF(体测成绩!$A$2:$A$530,$F1402&amp;"")=0,"",IF(VLOOKUP($F1402&amp;"",体测成绩!$A$2:$B$530,2,FALSE)="免测",80,VLOOKUP($F1402&amp;"",体测成绩!$A$2:$B$530,2,FALSE)))</f>
        <v/>
      </c>
      <c r="N1402" s="7" t="str">
        <f>IF(OR(IFERROR(VALUE(M1402)&lt;80,FALSE),COUNTIF(缓考名单!$A$2:$A$49,$F1402&amp;"")&gt;0,COUNTIF(缓考名单!$B$2:$B$49,#REF!)&gt;0,IFERROR(VLOOKUP($F1402&amp;"",学年成绩!$A$2:$B$462,2,FALSE)&lt;&gt;"100%",FALSE)),"是","")</f>
        <v/>
      </c>
      <c r="O1402" s="7"/>
      <c r="P1402" s="8"/>
    </row>
    <row r="1403" ht="35" hidden="1" customHeight="1" spans="1:16">
      <c r="A1403" s="7">
        <v>1401</v>
      </c>
      <c r="B1403" s="7">
        <v>2023</v>
      </c>
      <c r="C1403" s="3" t="s">
        <v>16</v>
      </c>
      <c r="D1403" s="3" t="s">
        <v>977</v>
      </c>
      <c r="E1403" s="3" t="s">
        <v>980</v>
      </c>
      <c r="F1403" s="7">
        <v>202126910624</v>
      </c>
      <c r="G1403" s="3" t="s">
        <v>19</v>
      </c>
      <c r="H1403" s="7">
        <v>3.18</v>
      </c>
      <c r="I1403" s="7">
        <v>92</v>
      </c>
      <c r="J1403" s="7">
        <v>5</v>
      </c>
      <c r="K1403" s="7">
        <v>378</v>
      </c>
      <c r="L1403" s="7">
        <v>83</v>
      </c>
      <c r="M1403" s="7" t="str">
        <f>IF(COUNTIF(体测成绩!$A$2:$A$530,$F1403&amp;"")=0,"",IF(VLOOKUP($F1403&amp;"",体测成绩!$A$2:$B$530,2,FALSE)="免测",80,VLOOKUP($F1403&amp;"",体测成绩!$A$2:$B$530,2,FALSE)))</f>
        <v/>
      </c>
      <c r="N1403" s="7" t="str">
        <f>IF(OR(IFERROR(VALUE(M1403)&lt;80,FALSE),COUNTIF(缓考名单!$A$2:$A$49,$F1403&amp;"")&gt;0,COUNTIF(缓考名单!$B$2:$B$49,#REF!)&gt;0,IFERROR(VLOOKUP($F1403&amp;"",学年成绩!$A$2:$B$462,2,FALSE)&lt;&gt;"100%",FALSE)),"是","")</f>
        <v/>
      </c>
      <c r="O1403" s="7"/>
      <c r="P1403" s="8"/>
    </row>
    <row r="1404" ht="35" hidden="1" customHeight="1" spans="1:16">
      <c r="A1404" s="7">
        <v>1402</v>
      </c>
      <c r="B1404" s="7">
        <v>2023</v>
      </c>
      <c r="C1404" s="3" t="s">
        <v>16</v>
      </c>
      <c r="D1404" s="3" t="s">
        <v>977</v>
      </c>
      <c r="E1404" s="3" t="s">
        <v>980</v>
      </c>
      <c r="F1404" s="7">
        <v>202334210308</v>
      </c>
      <c r="G1404" s="3" t="s">
        <v>20</v>
      </c>
      <c r="H1404" s="7">
        <v>4.06</v>
      </c>
      <c r="I1404" s="7">
        <v>44</v>
      </c>
      <c r="J1404" s="7">
        <v>15</v>
      </c>
      <c r="K1404" s="7">
        <v>357</v>
      </c>
      <c r="L1404" s="7">
        <v>73</v>
      </c>
      <c r="M1404" s="7" t="str">
        <f>IF(COUNTIF(体测成绩!$A$2:$A$530,$F1404&amp;"")=0,"",IF(VLOOKUP($F1404&amp;"",体测成绩!$A$2:$B$530,2,FALSE)="免测",80,VLOOKUP($F1404&amp;"",体测成绩!$A$2:$B$530,2,FALSE)))</f>
        <v/>
      </c>
      <c r="N1404" s="7" t="str">
        <f>IF(OR(IFERROR(VALUE(M1404)&lt;80,FALSE),COUNTIF(缓考名单!$A$2:$A$49,$F1404&amp;"")&gt;0,COUNTIF(缓考名单!$B$2:$B$49,#REF!)&gt;0,IFERROR(VLOOKUP($F1404&amp;"",学年成绩!$A$2:$B$462,2,FALSE)&lt;&gt;"100%",FALSE)),"是","")</f>
        <v/>
      </c>
      <c r="O1404" s="7"/>
      <c r="P1404" s="8"/>
    </row>
    <row r="1405" ht="35" hidden="1" customHeight="1" spans="1:16">
      <c r="A1405" s="7">
        <v>1403</v>
      </c>
      <c r="B1405" s="7">
        <v>2023</v>
      </c>
      <c r="C1405" s="3" t="s">
        <v>16</v>
      </c>
      <c r="D1405" s="3" t="s">
        <v>977</v>
      </c>
      <c r="E1405" s="3" t="s">
        <v>980</v>
      </c>
      <c r="F1405" s="7">
        <v>202334210313</v>
      </c>
      <c r="G1405" s="3" t="s">
        <v>19</v>
      </c>
      <c r="H1405" s="7">
        <v>3.68</v>
      </c>
      <c r="I1405" s="7">
        <v>72</v>
      </c>
      <c r="J1405" s="7">
        <v>17.3</v>
      </c>
      <c r="K1405" s="7">
        <v>355</v>
      </c>
      <c r="L1405" s="7">
        <v>72</v>
      </c>
      <c r="M1405" s="7" t="str">
        <f>IF(COUNTIF(体测成绩!$A$2:$A$530,$F1405&amp;"")=0,"",IF(VLOOKUP($F1405&amp;"",体测成绩!$A$2:$B$530,2,FALSE)="免测",80,VLOOKUP($F1405&amp;"",体测成绩!$A$2:$B$530,2,FALSE)))</f>
        <v/>
      </c>
      <c r="N1405" s="7" t="str">
        <f>IF(OR(IFERROR(VALUE(M1405)&lt;80,FALSE),COUNTIF(缓考名单!$A$2:$A$49,$F1405&amp;"")&gt;0,COUNTIF(缓考名单!$B$2:$B$49,#REF!)&gt;0,IFERROR(VLOOKUP($F1405&amp;"",学年成绩!$A$2:$B$462,2,FALSE)&lt;&gt;"100%",FALSE)),"是","")</f>
        <v/>
      </c>
      <c r="O1405" s="7"/>
      <c r="P1405" s="8"/>
    </row>
    <row r="1406" ht="35" hidden="1" customHeight="1" spans="1:16">
      <c r="A1406" s="7">
        <v>1404</v>
      </c>
      <c r="B1406" s="7">
        <v>2023</v>
      </c>
      <c r="C1406" s="3" t="s">
        <v>16</v>
      </c>
      <c r="D1406" s="3" t="s">
        <v>977</v>
      </c>
      <c r="E1406" s="3" t="s">
        <v>980</v>
      </c>
      <c r="F1406" s="7">
        <v>202334210322</v>
      </c>
      <c r="G1406" s="3" t="s">
        <v>19</v>
      </c>
      <c r="H1406" s="7">
        <v>2.54</v>
      </c>
      <c r="I1406" s="7">
        <v>103</v>
      </c>
      <c r="J1406" s="7">
        <v>5</v>
      </c>
      <c r="K1406" s="7">
        <v>378</v>
      </c>
      <c r="L1406" s="7">
        <v>83</v>
      </c>
      <c r="M1406" s="7" t="str">
        <f>IF(COUNTIF(体测成绩!$A$2:$A$530,$F1406&amp;"")=0,"",IF(VLOOKUP($F1406&amp;"",体测成绩!$A$2:$B$530,2,FALSE)="免测",80,VLOOKUP($F1406&amp;"",体测成绩!$A$2:$B$530,2,FALSE)))</f>
        <v/>
      </c>
      <c r="N1406" s="7" t="str">
        <f>IF(OR(IFERROR(VALUE(M1406)&lt;80,FALSE),COUNTIF(缓考名单!$A$2:$A$49,$F1406&amp;"")&gt;0,COUNTIF(缓考名单!$B$2:$B$49,#REF!)&gt;0,IFERROR(VLOOKUP($F1406&amp;"",学年成绩!$A$2:$B$462,2,FALSE)&lt;&gt;"100%",FALSE)),"是","")</f>
        <v/>
      </c>
      <c r="O1406" s="7"/>
      <c r="P1406" s="8"/>
    </row>
    <row r="1407" ht="35" hidden="1" customHeight="1" spans="1:16">
      <c r="A1407" s="7">
        <v>1405</v>
      </c>
      <c r="B1407" s="7">
        <v>2023</v>
      </c>
      <c r="C1407" s="3" t="s">
        <v>16</v>
      </c>
      <c r="D1407" s="3" t="s">
        <v>977</v>
      </c>
      <c r="E1407" s="3" t="s">
        <v>980</v>
      </c>
      <c r="F1407" s="7">
        <v>202334210328</v>
      </c>
      <c r="G1407" s="3" t="s">
        <v>19</v>
      </c>
      <c r="H1407" s="7">
        <v>4.42</v>
      </c>
      <c r="I1407" s="7">
        <v>14</v>
      </c>
      <c r="J1407" s="7">
        <v>5</v>
      </c>
      <c r="K1407" s="7">
        <v>378</v>
      </c>
      <c r="L1407" s="7">
        <v>83</v>
      </c>
      <c r="M1407" s="7" t="str">
        <f>IF(COUNTIF(体测成绩!$A$2:$A$530,$F1407&amp;"")=0,"",IF(VLOOKUP($F1407&amp;"",体测成绩!$A$2:$B$530,2,FALSE)="免测",80,VLOOKUP($F1407&amp;"",体测成绩!$A$2:$B$530,2,FALSE)))</f>
        <v/>
      </c>
      <c r="N1407" s="7" t="str">
        <f>IF(OR(IFERROR(VALUE(M1407)&lt;80,FALSE),COUNTIF(缓考名单!$A$2:$A$49,$F1407&amp;"")&gt;0,COUNTIF(缓考名单!$B$2:$B$49,#REF!)&gt;0,IFERROR(VLOOKUP($F1407&amp;"",学年成绩!$A$2:$B$462,2,FALSE)&lt;&gt;"100%",FALSE)),"是","")</f>
        <v/>
      </c>
      <c r="O1407" s="7"/>
      <c r="P1407" s="8"/>
    </row>
    <row r="1408" ht="35" hidden="1" customHeight="1" spans="1:16">
      <c r="A1408" s="7">
        <v>1406</v>
      </c>
      <c r="B1408" s="7">
        <v>2023</v>
      </c>
      <c r="C1408" s="3" t="s">
        <v>16</v>
      </c>
      <c r="D1408" s="3" t="s">
        <v>977</v>
      </c>
      <c r="E1408" s="3" t="s">
        <v>980</v>
      </c>
      <c r="F1408" s="7">
        <v>202334210311</v>
      </c>
      <c r="G1408" s="3" t="s">
        <v>19</v>
      </c>
      <c r="H1408" s="7">
        <v>4.17</v>
      </c>
      <c r="I1408" s="7">
        <v>28</v>
      </c>
      <c r="J1408" s="7">
        <v>5</v>
      </c>
      <c r="K1408" s="7">
        <v>378</v>
      </c>
      <c r="L1408" s="7">
        <v>83</v>
      </c>
      <c r="M1408" s="7" t="str">
        <f>IF(COUNTIF(体测成绩!$A$2:$A$530,$F1408&amp;"")=0,"",IF(VLOOKUP($F1408&amp;"",体测成绩!$A$2:$B$530,2,FALSE)="免测",80,VLOOKUP($F1408&amp;"",体测成绩!$A$2:$B$530,2,FALSE)))</f>
        <v/>
      </c>
      <c r="N1408" s="7" t="str">
        <f>IF(OR(IFERROR(VALUE(M1408)&lt;80,FALSE),COUNTIF(缓考名单!$A$2:$A$49,$F1408&amp;"")&gt;0,COUNTIF(缓考名单!$B$2:$B$49,#REF!)&gt;0,IFERROR(VLOOKUP($F1408&amp;"",学年成绩!$A$2:$B$462,2,FALSE)&lt;&gt;"100%",FALSE)),"是","")</f>
        <v/>
      </c>
      <c r="O1408" s="7"/>
      <c r="P1408" s="8"/>
    </row>
    <row r="1409" ht="35" hidden="1" customHeight="1" spans="1:16">
      <c r="A1409" s="7">
        <v>1407</v>
      </c>
      <c r="B1409" s="7">
        <v>2023</v>
      </c>
      <c r="C1409" s="3" t="s">
        <v>16</v>
      </c>
      <c r="D1409" s="3" t="s">
        <v>977</v>
      </c>
      <c r="E1409" s="3" t="s">
        <v>980</v>
      </c>
      <c r="F1409" s="7">
        <v>202334210312</v>
      </c>
      <c r="G1409" s="3" t="s">
        <v>20</v>
      </c>
      <c r="H1409" s="7">
        <v>4.2</v>
      </c>
      <c r="I1409" s="7">
        <v>27</v>
      </c>
      <c r="J1409" s="7">
        <v>8.45</v>
      </c>
      <c r="K1409" s="7">
        <v>370</v>
      </c>
      <c r="L1409" s="7">
        <v>80</v>
      </c>
      <c r="M1409" s="7" t="str">
        <f>IF(COUNTIF(体测成绩!$A$2:$A$530,$F1409&amp;"")=0,"",IF(VLOOKUP($F1409&amp;"",体测成绩!$A$2:$B$530,2,FALSE)="免测",80,VLOOKUP($F1409&amp;"",体测成绩!$A$2:$B$530,2,FALSE)))</f>
        <v/>
      </c>
      <c r="N1409" s="7" t="str">
        <f>IF(OR(IFERROR(VALUE(M1409)&lt;80,FALSE),COUNTIF(缓考名单!$A$2:$A$49,$F1409&amp;"")&gt;0,COUNTIF(缓考名单!$B$2:$B$49,#REF!)&gt;0,IFERROR(VLOOKUP($F1409&amp;"",学年成绩!$A$2:$B$462,2,FALSE)&lt;&gt;"100%",FALSE)),"是","")</f>
        <v/>
      </c>
      <c r="O1409" s="7"/>
      <c r="P1409" s="8"/>
    </row>
    <row r="1410" ht="35" hidden="1" customHeight="1" spans="1:16">
      <c r="A1410" s="7">
        <v>1408</v>
      </c>
      <c r="B1410" s="7">
        <v>2023</v>
      </c>
      <c r="C1410" s="3" t="s">
        <v>16</v>
      </c>
      <c r="D1410" s="3" t="s">
        <v>977</v>
      </c>
      <c r="E1410" s="3" t="s">
        <v>980</v>
      </c>
      <c r="F1410" s="7">
        <v>202334210326</v>
      </c>
      <c r="G1410" s="3" t="s">
        <v>19</v>
      </c>
      <c r="H1410" s="7">
        <v>4.55</v>
      </c>
      <c r="I1410" s="7">
        <v>5</v>
      </c>
      <c r="J1410" s="7">
        <v>20.9</v>
      </c>
      <c r="K1410" s="7">
        <v>352</v>
      </c>
      <c r="L1410" s="7">
        <v>69</v>
      </c>
      <c r="M1410" s="7" t="str">
        <f>IF(COUNTIF(体测成绩!$A$2:$A$530,$F1410&amp;"")=0,"",IF(VLOOKUP($F1410&amp;"",体测成绩!$A$2:$B$530,2,FALSE)="免测",80,VLOOKUP($F1410&amp;"",体测成绩!$A$2:$B$530,2,FALSE)))</f>
        <v/>
      </c>
      <c r="N1410" s="7" t="str">
        <f>IF(OR(IFERROR(VALUE(M1410)&lt;80,FALSE),COUNTIF(缓考名单!$A$2:$A$49,$F1410&amp;"")&gt;0,COUNTIF(缓考名单!$B$2:$B$49,#REF!)&gt;0,IFERROR(VLOOKUP($F1410&amp;"",学年成绩!$A$2:$B$462,2,FALSE)&lt;&gt;"100%",FALSE)),"是","")</f>
        <v/>
      </c>
      <c r="O1410" s="7"/>
      <c r="P1410" s="8"/>
    </row>
    <row r="1411" ht="35" hidden="1" customHeight="1" spans="1:16">
      <c r="A1411" s="7">
        <v>1409</v>
      </c>
      <c r="B1411" s="7">
        <v>2023</v>
      </c>
      <c r="C1411" s="3" t="s">
        <v>16</v>
      </c>
      <c r="D1411" s="3" t="s">
        <v>977</v>
      </c>
      <c r="E1411" s="3" t="s">
        <v>980</v>
      </c>
      <c r="F1411" s="7">
        <v>202334210315</v>
      </c>
      <c r="G1411" s="3" t="s">
        <v>19</v>
      </c>
      <c r="H1411" s="7">
        <v>2.94</v>
      </c>
      <c r="I1411" s="7">
        <v>97</v>
      </c>
      <c r="J1411" s="7">
        <v>5</v>
      </c>
      <c r="K1411" s="7">
        <v>378</v>
      </c>
      <c r="L1411" s="7">
        <v>83</v>
      </c>
      <c r="M1411" s="7" t="str">
        <f>IF(COUNTIF(体测成绩!$A$2:$A$530,$F1411&amp;"")=0,"",IF(VLOOKUP($F1411&amp;"",体测成绩!$A$2:$B$530,2,FALSE)="免测",80,VLOOKUP($F1411&amp;"",体测成绩!$A$2:$B$530,2,FALSE)))</f>
        <v/>
      </c>
      <c r="N1411" s="7" t="str">
        <f>IF(OR(IFERROR(VALUE(M1411)&lt;80,FALSE),COUNTIF(缓考名单!$A$2:$A$49,$F1411&amp;"")&gt;0,COUNTIF(缓考名单!$B$2:$B$49,#REF!)&gt;0,IFERROR(VLOOKUP($F1411&amp;"",学年成绩!$A$2:$B$462,2,FALSE)&lt;&gt;"100%",FALSE)),"是","")</f>
        <v/>
      </c>
      <c r="O1411" s="7"/>
      <c r="P1411" s="8"/>
    </row>
    <row r="1412" ht="35" hidden="1" customHeight="1" spans="1:16">
      <c r="A1412" s="7">
        <v>1410</v>
      </c>
      <c r="B1412" s="7">
        <v>2023</v>
      </c>
      <c r="C1412" s="3" t="s">
        <v>16</v>
      </c>
      <c r="D1412" s="3" t="s">
        <v>977</v>
      </c>
      <c r="E1412" s="3" t="s">
        <v>980</v>
      </c>
      <c r="F1412" s="7">
        <v>202325810318</v>
      </c>
      <c r="G1412" s="3" t="s">
        <v>19</v>
      </c>
      <c r="H1412" s="7">
        <v>4.64</v>
      </c>
      <c r="I1412" s="7">
        <v>1</v>
      </c>
      <c r="J1412" s="7">
        <v>24.4</v>
      </c>
      <c r="K1412" s="7">
        <v>241</v>
      </c>
      <c r="L1412" s="7">
        <v>56</v>
      </c>
      <c r="M1412" s="7" t="str">
        <f>IF(COUNTIF(体测成绩!$A$2:$A$530,$F1412&amp;"")=0,"",IF(VLOOKUP($F1412&amp;"",体测成绩!$A$2:$B$530,2,FALSE)="免测",80,VLOOKUP($F1412&amp;"",体测成绩!$A$2:$B$530,2,FALSE)))</f>
        <v/>
      </c>
      <c r="N1412" s="7" t="str">
        <f>IF(OR(IFERROR(VALUE(M1412)&lt;80,FALSE),COUNTIF(缓考名单!$A$2:$A$49,$F1412&amp;"")&gt;0,COUNTIF(缓考名单!$B$2:$B$49,#REF!)&gt;0,IFERROR(VLOOKUP($F1412&amp;"",学年成绩!$A$2:$B$462,2,FALSE)&lt;&gt;"100%",FALSE)),"是","")</f>
        <v/>
      </c>
      <c r="O1412" s="7"/>
      <c r="P1412" s="8"/>
    </row>
    <row r="1413" ht="35" hidden="1" customHeight="1" spans="1:16">
      <c r="A1413" s="7">
        <v>1411</v>
      </c>
      <c r="B1413" s="7">
        <v>2023</v>
      </c>
      <c r="C1413" s="3" t="s">
        <v>16</v>
      </c>
      <c r="D1413" s="3" t="s">
        <v>977</v>
      </c>
      <c r="E1413" s="3" t="s">
        <v>980</v>
      </c>
      <c r="F1413" s="7">
        <v>202334210314</v>
      </c>
      <c r="G1413" s="3" t="s">
        <v>19</v>
      </c>
      <c r="H1413" s="7">
        <v>4.08</v>
      </c>
      <c r="I1413" s="7">
        <v>42</v>
      </c>
      <c r="J1413" s="7">
        <v>5</v>
      </c>
      <c r="K1413" s="7">
        <v>378</v>
      </c>
      <c r="L1413" s="7">
        <v>83</v>
      </c>
      <c r="M1413" s="7" t="str">
        <f>IF(COUNTIF(体测成绩!$A$2:$A$530,$F1413&amp;"")=0,"",IF(VLOOKUP($F1413&amp;"",体测成绩!$A$2:$B$530,2,FALSE)="免测",80,VLOOKUP($F1413&amp;"",体测成绩!$A$2:$B$530,2,FALSE)))</f>
        <v/>
      </c>
      <c r="N1413" s="7" t="str">
        <f>IF(OR(IFERROR(VALUE(M1413)&lt;80,FALSE),COUNTIF(缓考名单!$A$2:$A$49,$F1413&amp;"")&gt;0,COUNTIF(缓考名单!$B$2:$B$49,#REF!)&gt;0,IFERROR(VLOOKUP($F1413&amp;"",学年成绩!$A$2:$B$462,2,FALSE)&lt;&gt;"100%",FALSE)),"是","")</f>
        <v/>
      </c>
      <c r="O1413" s="7"/>
      <c r="P1413" s="8"/>
    </row>
    <row r="1414" ht="35" hidden="1" customHeight="1" spans="1:16">
      <c r="A1414" s="7">
        <v>1412</v>
      </c>
      <c r="B1414" s="7">
        <v>2023</v>
      </c>
      <c r="C1414" s="3" t="s">
        <v>16</v>
      </c>
      <c r="D1414" s="3" t="s">
        <v>977</v>
      </c>
      <c r="E1414" s="3" t="s">
        <v>980</v>
      </c>
      <c r="F1414" s="7">
        <v>202334210309</v>
      </c>
      <c r="G1414" s="3" t="s">
        <v>19</v>
      </c>
      <c r="H1414" s="7">
        <v>3.83</v>
      </c>
      <c r="I1414" s="7">
        <v>58</v>
      </c>
      <c r="J1414" s="7">
        <v>15</v>
      </c>
      <c r="K1414" s="7">
        <v>357</v>
      </c>
      <c r="L1414" s="7">
        <v>73</v>
      </c>
      <c r="M1414" s="7" t="str">
        <f>IF(COUNTIF(体测成绩!$A$2:$A$530,$F1414&amp;"")=0,"",IF(VLOOKUP($F1414&amp;"",体测成绩!$A$2:$B$530,2,FALSE)="免测",80,VLOOKUP($F1414&amp;"",体测成绩!$A$2:$B$530,2,FALSE)))</f>
        <v/>
      </c>
      <c r="N1414" s="7" t="str">
        <f>IF(OR(IFERROR(VALUE(M1414)&lt;80,FALSE),COUNTIF(缓考名单!$A$2:$A$49,$F1414&amp;"")&gt;0,COUNTIF(缓考名单!$B$2:$B$49,#REF!)&gt;0,IFERROR(VLOOKUP($F1414&amp;"",学年成绩!$A$2:$B$462,2,FALSE)&lt;&gt;"100%",FALSE)),"是","")</f>
        <v/>
      </c>
      <c r="O1414" s="7"/>
      <c r="P1414" s="8"/>
    </row>
    <row r="1415" ht="35" hidden="1" customHeight="1" spans="1:16">
      <c r="A1415" s="7">
        <v>1413</v>
      </c>
      <c r="B1415" s="7">
        <v>2023</v>
      </c>
      <c r="C1415" s="3" t="s">
        <v>16</v>
      </c>
      <c r="D1415" s="3" t="s">
        <v>977</v>
      </c>
      <c r="E1415" s="3" t="s">
        <v>980</v>
      </c>
      <c r="F1415" s="7">
        <v>202234210208</v>
      </c>
      <c r="G1415" s="3" t="s">
        <v>19</v>
      </c>
      <c r="H1415" s="7">
        <v>3.67</v>
      </c>
      <c r="I1415" s="7">
        <v>73</v>
      </c>
      <c r="J1415" s="7">
        <v>5.5</v>
      </c>
      <c r="K1415" s="7">
        <v>375</v>
      </c>
      <c r="L1415" s="7">
        <v>82</v>
      </c>
      <c r="M1415" s="7" t="str">
        <f>IF(COUNTIF(体测成绩!$A$2:$A$530,$F1415&amp;"")=0,"",IF(VLOOKUP($F1415&amp;"",体测成绩!$A$2:$B$530,2,FALSE)="免测",80,VLOOKUP($F1415&amp;"",体测成绩!$A$2:$B$530,2,FALSE)))</f>
        <v/>
      </c>
      <c r="N1415" s="7" t="str">
        <f>IF(OR(IFERROR(VALUE(M1415)&lt;80,FALSE),COUNTIF(缓考名单!$A$2:$A$49,$F1415&amp;"")&gt;0,COUNTIF(缓考名单!$B$2:$B$49,#REF!)&gt;0,IFERROR(VLOOKUP($F1415&amp;"",学年成绩!$A$2:$B$462,2,FALSE)&lt;&gt;"100%",FALSE)),"是","")</f>
        <v/>
      </c>
      <c r="O1415" s="7"/>
      <c r="P1415" s="8"/>
    </row>
    <row r="1416" ht="35" hidden="1" customHeight="1" spans="1:16">
      <c r="A1416" s="7">
        <v>1414</v>
      </c>
      <c r="B1416" s="7">
        <v>2023</v>
      </c>
      <c r="C1416" s="3" t="s">
        <v>16</v>
      </c>
      <c r="D1416" s="3" t="s">
        <v>977</v>
      </c>
      <c r="E1416" s="3" t="s">
        <v>980</v>
      </c>
      <c r="F1416" s="7">
        <v>202334210320</v>
      </c>
      <c r="G1416" s="3" t="s">
        <v>20</v>
      </c>
      <c r="H1416" s="7">
        <v>4.23</v>
      </c>
      <c r="I1416" s="7">
        <v>25</v>
      </c>
      <c r="J1416" s="7">
        <v>10.1</v>
      </c>
      <c r="K1416" s="7">
        <v>366</v>
      </c>
      <c r="L1416" s="7">
        <v>78</v>
      </c>
      <c r="M1416" s="7" t="str">
        <f>IF(COUNTIF(体测成绩!$A$2:$A$530,$F1416&amp;"")=0,"",IF(VLOOKUP($F1416&amp;"",体测成绩!$A$2:$B$530,2,FALSE)="免测",80,VLOOKUP($F1416&amp;"",体测成绩!$A$2:$B$530,2,FALSE)))</f>
        <v/>
      </c>
      <c r="N1416" s="7" t="str">
        <f>IF(OR(IFERROR(VALUE(M1416)&lt;80,FALSE),COUNTIF(缓考名单!$A$2:$A$49,$F1416&amp;"")&gt;0,COUNTIF(缓考名单!$B$2:$B$49,#REF!)&gt;0,IFERROR(VLOOKUP($F1416&amp;"",学年成绩!$A$2:$B$462,2,FALSE)&lt;&gt;"100%",FALSE)),"是","")</f>
        <v/>
      </c>
      <c r="O1416" s="7"/>
      <c r="P1416" s="8"/>
    </row>
    <row r="1417" ht="35" hidden="1" customHeight="1" spans="1:16">
      <c r="A1417" s="7">
        <v>1415</v>
      </c>
      <c r="B1417" s="7">
        <v>2023</v>
      </c>
      <c r="C1417" s="3" t="s">
        <v>16</v>
      </c>
      <c r="D1417" s="3" t="s">
        <v>977</v>
      </c>
      <c r="E1417" s="3" t="s">
        <v>980</v>
      </c>
      <c r="F1417" s="7">
        <v>202334210321</v>
      </c>
      <c r="G1417" s="3" t="s">
        <v>19</v>
      </c>
      <c r="H1417" s="7">
        <v>2.87</v>
      </c>
      <c r="I1417" s="7">
        <v>99</v>
      </c>
      <c r="J1417" s="7">
        <v>5</v>
      </c>
      <c r="K1417" s="7">
        <v>378</v>
      </c>
      <c r="L1417" s="7">
        <v>83</v>
      </c>
      <c r="M1417" s="7" t="str">
        <f>IF(COUNTIF(体测成绩!$A$2:$A$530,$F1417&amp;"")=0,"",IF(VLOOKUP($F1417&amp;"",体测成绩!$A$2:$B$530,2,FALSE)="免测",80,VLOOKUP($F1417&amp;"",体测成绩!$A$2:$B$530,2,FALSE)))</f>
        <v/>
      </c>
      <c r="N1417" s="7" t="str">
        <f>IF(OR(IFERROR(VALUE(M1417)&lt;80,FALSE),COUNTIF(缓考名单!$A$2:$A$49,$F1417&amp;"")&gt;0,COUNTIF(缓考名单!$B$2:$B$49,#REF!)&gt;0,IFERROR(VLOOKUP($F1417&amp;"",学年成绩!$A$2:$B$462,2,FALSE)&lt;&gt;"100%",FALSE)),"是","")</f>
        <v>是</v>
      </c>
      <c r="O1417" s="7"/>
      <c r="P1417" s="8"/>
    </row>
    <row r="1418" ht="35" hidden="1" customHeight="1" spans="1:16">
      <c r="A1418" s="7">
        <v>1416</v>
      </c>
      <c r="B1418" s="7">
        <v>2023</v>
      </c>
      <c r="C1418" s="3" t="s">
        <v>16</v>
      </c>
      <c r="D1418" s="3" t="s">
        <v>977</v>
      </c>
      <c r="E1418" s="3" t="s">
        <v>980</v>
      </c>
      <c r="F1418" s="7">
        <v>202334210324</v>
      </c>
      <c r="G1418" s="3" t="s">
        <v>19</v>
      </c>
      <c r="H1418" s="7">
        <v>3.67</v>
      </c>
      <c r="I1418" s="7">
        <v>76</v>
      </c>
      <c r="J1418" s="7">
        <v>5</v>
      </c>
      <c r="K1418" s="7">
        <v>378</v>
      </c>
      <c r="L1418" s="7">
        <v>83</v>
      </c>
      <c r="M1418" s="7" t="str">
        <f>IF(COUNTIF(体测成绩!$A$2:$A$530,$F1418&amp;"")=0,"",IF(VLOOKUP($F1418&amp;"",体测成绩!$A$2:$B$530,2,FALSE)="免测",80,VLOOKUP($F1418&amp;"",体测成绩!$A$2:$B$530,2,FALSE)))</f>
        <v/>
      </c>
      <c r="N1418" s="7" t="str">
        <f>IF(OR(IFERROR(VALUE(M1418)&lt;80,FALSE),COUNTIF(缓考名单!$A$2:$A$49,$F1418&amp;"")&gt;0,COUNTIF(缓考名单!$B$2:$B$49,#REF!)&gt;0,IFERROR(VLOOKUP($F1418&amp;"",学年成绩!$A$2:$B$462,2,FALSE)&lt;&gt;"100%",FALSE)),"是","")</f>
        <v/>
      </c>
      <c r="O1418" s="7"/>
      <c r="P1418" s="8"/>
    </row>
    <row r="1419" ht="35" hidden="1" customHeight="1" spans="1:16">
      <c r="A1419" s="7">
        <v>1417</v>
      </c>
      <c r="B1419" s="7">
        <v>2023</v>
      </c>
      <c r="C1419" s="3" t="s">
        <v>16</v>
      </c>
      <c r="D1419" s="3" t="s">
        <v>977</v>
      </c>
      <c r="E1419" s="3" t="s">
        <v>980</v>
      </c>
      <c r="F1419" s="7">
        <v>202334210303</v>
      </c>
      <c r="G1419" s="3" t="s">
        <v>19</v>
      </c>
      <c r="H1419" s="7">
        <v>4.09</v>
      </c>
      <c r="I1419" s="7">
        <v>41</v>
      </c>
      <c r="J1419" s="7">
        <v>5</v>
      </c>
      <c r="K1419" s="7">
        <v>378</v>
      </c>
      <c r="L1419" s="7">
        <v>83</v>
      </c>
      <c r="M1419" s="7" t="str">
        <f>IF(COUNTIF(体测成绩!$A$2:$A$530,$F1419&amp;"")=0,"",IF(VLOOKUP($F1419&amp;"",体测成绩!$A$2:$B$530,2,FALSE)="免测",80,VLOOKUP($F1419&amp;"",体测成绩!$A$2:$B$530,2,FALSE)))</f>
        <v/>
      </c>
      <c r="N1419" s="7" t="str">
        <f>IF(OR(IFERROR(VALUE(M1419)&lt;80,FALSE),COUNTIF(缓考名单!$A$2:$A$49,$F1419&amp;"")&gt;0,COUNTIF(缓考名单!$B$2:$B$49,#REF!)&gt;0,IFERROR(VLOOKUP($F1419&amp;"",学年成绩!$A$2:$B$462,2,FALSE)&lt;&gt;"100%",FALSE)),"是","")</f>
        <v/>
      </c>
      <c r="O1419" s="7"/>
      <c r="P1419" s="8"/>
    </row>
    <row r="1420" ht="35" hidden="1" customHeight="1" spans="1:16">
      <c r="A1420" s="7">
        <v>1418</v>
      </c>
      <c r="B1420" s="7">
        <v>2023</v>
      </c>
      <c r="C1420" s="3" t="s">
        <v>16</v>
      </c>
      <c r="D1420" s="3" t="s">
        <v>977</v>
      </c>
      <c r="E1420" s="3" t="s">
        <v>980</v>
      </c>
      <c r="F1420" s="7">
        <v>202329210208</v>
      </c>
      <c r="G1420" s="3" t="s">
        <v>19</v>
      </c>
      <c r="H1420" s="7">
        <v>4.1</v>
      </c>
      <c r="I1420" s="7">
        <v>37</v>
      </c>
      <c r="J1420" s="7">
        <v>9.75</v>
      </c>
      <c r="K1420" s="7">
        <v>368</v>
      </c>
      <c r="L1420" s="7">
        <v>79</v>
      </c>
      <c r="M1420" s="7" t="str">
        <f>IF(COUNTIF(体测成绩!$A$2:$A$530,$F1420&amp;"")=0,"",IF(VLOOKUP($F1420&amp;"",体测成绩!$A$2:$B$530,2,FALSE)="免测",80,VLOOKUP($F1420&amp;"",体测成绩!$A$2:$B$530,2,FALSE)))</f>
        <v/>
      </c>
      <c r="N1420" s="7" t="str">
        <f>IF(OR(IFERROR(VALUE(M1420)&lt;80,FALSE),COUNTIF(缓考名单!$A$2:$A$49,$F1420&amp;"")&gt;0,COUNTIF(缓考名单!$B$2:$B$49,#REF!)&gt;0,IFERROR(VLOOKUP($F1420&amp;"",学年成绩!$A$2:$B$462,2,FALSE)&lt;&gt;"100%",FALSE)),"是","")</f>
        <v/>
      </c>
      <c r="O1420" s="7"/>
      <c r="P1420" s="8"/>
    </row>
    <row r="1421" ht="35" hidden="1" customHeight="1" spans="1:16">
      <c r="A1421" s="7">
        <v>1419</v>
      </c>
      <c r="B1421" s="7">
        <v>2023</v>
      </c>
      <c r="C1421" s="3" t="s">
        <v>16</v>
      </c>
      <c r="D1421" s="3" t="s">
        <v>977</v>
      </c>
      <c r="E1421" s="3" t="s">
        <v>980</v>
      </c>
      <c r="F1421" s="7">
        <v>202334210327</v>
      </c>
      <c r="G1421" s="3" t="s">
        <v>20</v>
      </c>
      <c r="H1421" s="7">
        <v>3.99</v>
      </c>
      <c r="I1421" s="7">
        <v>48</v>
      </c>
      <c r="J1421" s="7">
        <v>5</v>
      </c>
      <c r="K1421" s="7">
        <v>378</v>
      </c>
      <c r="L1421" s="7">
        <v>83</v>
      </c>
      <c r="M1421" s="7" t="str">
        <f>IF(COUNTIF(体测成绩!$A$2:$A$530,$F1421&amp;"")=0,"",IF(VLOOKUP($F1421&amp;"",体测成绩!$A$2:$B$530,2,FALSE)="免测",80,VLOOKUP($F1421&amp;"",体测成绩!$A$2:$B$530,2,FALSE)))</f>
        <v/>
      </c>
      <c r="N1421" s="7" t="str">
        <f>IF(OR(IFERROR(VALUE(M1421)&lt;80,FALSE),COUNTIF(缓考名单!$A$2:$A$49,$F1421&amp;"")&gt;0,COUNTIF(缓考名单!$B$2:$B$49,#REF!)&gt;0,IFERROR(VLOOKUP($F1421&amp;"",学年成绩!$A$2:$B$462,2,FALSE)&lt;&gt;"100%",FALSE)),"是","")</f>
        <v/>
      </c>
      <c r="O1421" s="7"/>
      <c r="P1421" s="8"/>
    </row>
    <row r="1422" ht="35" hidden="1" customHeight="1" spans="1:16">
      <c r="A1422" s="7">
        <v>1420</v>
      </c>
      <c r="B1422" s="7">
        <v>2023</v>
      </c>
      <c r="C1422" s="3" t="s">
        <v>16</v>
      </c>
      <c r="D1422" s="3" t="s">
        <v>977</v>
      </c>
      <c r="E1422" s="3" t="s">
        <v>980</v>
      </c>
      <c r="F1422" s="7">
        <v>202334210310</v>
      </c>
      <c r="G1422" s="3" t="s">
        <v>19</v>
      </c>
      <c r="H1422" s="7">
        <v>3.36</v>
      </c>
      <c r="I1422" s="7">
        <v>86</v>
      </c>
      <c r="J1422" s="7">
        <v>5</v>
      </c>
      <c r="K1422" s="7">
        <v>378</v>
      </c>
      <c r="L1422" s="7">
        <v>83</v>
      </c>
      <c r="M1422" s="7" t="str">
        <f>IF(COUNTIF(体测成绩!$A$2:$A$530,$F1422&amp;"")=0,"",IF(VLOOKUP($F1422&amp;"",体测成绩!$A$2:$B$530,2,FALSE)="免测",80,VLOOKUP($F1422&amp;"",体测成绩!$A$2:$B$530,2,FALSE)))</f>
        <v/>
      </c>
      <c r="N1422" s="7" t="str">
        <f>IF(OR(IFERROR(VALUE(M1422)&lt;80,FALSE),COUNTIF(缓考名单!$A$2:$A$49,$F1422&amp;"")&gt;0,COUNTIF(缓考名单!$B$2:$B$49,#REF!)&gt;0,IFERROR(VLOOKUP($F1422&amp;"",学年成绩!$A$2:$B$462,2,FALSE)&lt;&gt;"100%",FALSE)),"是","")</f>
        <v/>
      </c>
      <c r="O1422" s="7"/>
      <c r="P1422" s="8"/>
    </row>
    <row r="1423" ht="35" hidden="1" customHeight="1" spans="1:16">
      <c r="A1423" s="7">
        <v>1421</v>
      </c>
      <c r="B1423" s="7">
        <v>2023</v>
      </c>
      <c r="C1423" s="3" t="s">
        <v>16</v>
      </c>
      <c r="D1423" s="3" t="s">
        <v>977</v>
      </c>
      <c r="E1423" s="3" t="s">
        <v>980</v>
      </c>
      <c r="F1423" s="7">
        <v>202334210323</v>
      </c>
      <c r="G1423" s="3" t="s">
        <v>20</v>
      </c>
      <c r="H1423" s="7">
        <v>3.42</v>
      </c>
      <c r="I1423" s="7">
        <v>84</v>
      </c>
      <c r="J1423" s="7">
        <v>6</v>
      </c>
      <c r="K1423" s="7">
        <v>372</v>
      </c>
      <c r="L1423" s="7">
        <v>81</v>
      </c>
      <c r="M1423" s="7" t="str">
        <f>IF(COUNTIF(体测成绩!$A$2:$A$530,$F1423&amp;"")=0,"",IF(VLOOKUP($F1423&amp;"",体测成绩!$A$2:$B$530,2,FALSE)="免测",80,VLOOKUP($F1423&amp;"",体测成绩!$A$2:$B$530,2,FALSE)))</f>
        <v/>
      </c>
      <c r="N1423" s="7" t="str">
        <f>IF(OR(IFERROR(VALUE(M1423)&lt;80,FALSE),COUNTIF(缓考名单!$A$2:$A$49,$F1423&amp;"")&gt;0,COUNTIF(缓考名单!$B$2:$B$49,#REF!)&gt;0,IFERROR(VLOOKUP($F1423&amp;"",学年成绩!$A$2:$B$462,2,FALSE)&lt;&gt;"100%",FALSE)),"是","")</f>
        <v/>
      </c>
      <c r="O1423" s="7"/>
      <c r="P1423" s="8"/>
    </row>
    <row r="1424" ht="35" hidden="1" customHeight="1" spans="1:16">
      <c r="A1424" s="7">
        <v>1422</v>
      </c>
      <c r="B1424" s="7">
        <v>2023</v>
      </c>
      <c r="C1424" s="3" t="s">
        <v>16</v>
      </c>
      <c r="D1424" s="3" t="s">
        <v>977</v>
      </c>
      <c r="E1424" s="3" t="s">
        <v>980</v>
      </c>
      <c r="F1424" s="7">
        <v>202334210329</v>
      </c>
      <c r="G1424" s="3" t="s">
        <v>20</v>
      </c>
      <c r="H1424" s="7">
        <v>4.14</v>
      </c>
      <c r="I1424" s="7">
        <v>33</v>
      </c>
      <c r="J1424" s="7">
        <v>18</v>
      </c>
      <c r="K1424" s="7">
        <v>354</v>
      </c>
      <c r="L1424" s="7">
        <v>71</v>
      </c>
      <c r="M1424" s="7" t="str">
        <f>IF(COUNTIF(体测成绩!$A$2:$A$530,$F1424&amp;"")=0,"",IF(VLOOKUP($F1424&amp;"",体测成绩!$A$2:$B$530,2,FALSE)="免测",80,VLOOKUP($F1424&amp;"",体测成绩!$A$2:$B$530,2,FALSE)))</f>
        <v/>
      </c>
      <c r="N1424" s="7" t="str">
        <f>IF(OR(IFERROR(VALUE(M1424)&lt;80,FALSE),COUNTIF(缓考名单!$A$2:$A$49,$F1424&amp;"")&gt;0,COUNTIF(缓考名单!$B$2:$B$49,#REF!)&gt;0,IFERROR(VLOOKUP($F1424&amp;"",学年成绩!$A$2:$B$462,2,FALSE)&lt;&gt;"100%",FALSE)),"是","")</f>
        <v/>
      </c>
      <c r="O1424" s="7"/>
      <c r="P1424" s="8"/>
    </row>
    <row r="1425" ht="35" hidden="1" customHeight="1" spans="1:16">
      <c r="A1425" s="7">
        <v>1423</v>
      </c>
      <c r="B1425" s="7">
        <v>2023</v>
      </c>
      <c r="C1425" s="3" t="s">
        <v>16</v>
      </c>
      <c r="D1425" s="3" t="s">
        <v>977</v>
      </c>
      <c r="E1425" s="3" t="s">
        <v>980</v>
      </c>
      <c r="F1425" s="7">
        <v>202334210330</v>
      </c>
      <c r="G1425" s="3" t="s">
        <v>19</v>
      </c>
      <c r="H1425" s="7">
        <v>4.22</v>
      </c>
      <c r="I1425" s="7">
        <v>26</v>
      </c>
      <c r="J1425" s="7">
        <v>5</v>
      </c>
      <c r="K1425" s="7">
        <v>378</v>
      </c>
      <c r="L1425" s="7">
        <v>83</v>
      </c>
      <c r="M1425" s="7" t="str">
        <f>IF(COUNTIF(体测成绩!$A$2:$A$530,$F1425&amp;"")=0,"",IF(VLOOKUP($F1425&amp;"",体测成绩!$A$2:$B$530,2,FALSE)="免测",80,VLOOKUP($F1425&amp;"",体测成绩!$A$2:$B$530,2,FALSE)))</f>
        <v/>
      </c>
      <c r="N1425" s="7" t="str">
        <f>IF(OR(IFERROR(VALUE(M1425)&lt;80,FALSE),COUNTIF(缓考名单!$A$2:$A$49,$F1425&amp;"")&gt;0,COUNTIF(缓考名单!$B$2:$B$49,#REF!)&gt;0,IFERROR(VLOOKUP($F1425&amp;"",学年成绩!$A$2:$B$462,2,FALSE)&lt;&gt;"100%",FALSE)),"是","")</f>
        <v/>
      </c>
      <c r="O1425" s="7"/>
      <c r="P1425" s="8"/>
    </row>
    <row r="1426" ht="35" hidden="1" customHeight="1" spans="1:16">
      <c r="A1426" s="7">
        <v>1424</v>
      </c>
      <c r="B1426" s="7">
        <v>2023</v>
      </c>
      <c r="C1426" s="3" t="s">
        <v>16</v>
      </c>
      <c r="D1426" s="3" t="s">
        <v>977</v>
      </c>
      <c r="E1426" s="3" t="s">
        <v>980</v>
      </c>
      <c r="F1426" s="7">
        <v>202334210302</v>
      </c>
      <c r="G1426" s="3" t="s">
        <v>19</v>
      </c>
      <c r="H1426" s="7">
        <v>4.14</v>
      </c>
      <c r="I1426" s="7">
        <v>32</v>
      </c>
      <c r="J1426" s="7">
        <v>5</v>
      </c>
      <c r="K1426" s="7">
        <v>378</v>
      </c>
      <c r="L1426" s="7">
        <v>83</v>
      </c>
      <c r="M1426" s="7" t="str">
        <f>IF(COUNTIF(体测成绩!$A$2:$A$530,$F1426&amp;"")=0,"",IF(VLOOKUP($F1426&amp;"",体测成绩!$A$2:$B$530,2,FALSE)="免测",80,VLOOKUP($F1426&amp;"",体测成绩!$A$2:$B$530,2,FALSE)))</f>
        <v/>
      </c>
      <c r="N1426" s="7" t="str">
        <f>IF(OR(IFERROR(VALUE(M1426)&lt;80,FALSE),COUNTIF(缓考名单!$A$2:$A$49,$F1426&amp;"")&gt;0,COUNTIF(缓考名单!$B$2:$B$49,#REF!)&gt;0,IFERROR(VLOOKUP($F1426&amp;"",学年成绩!$A$2:$B$462,2,FALSE)&lt;&gt;"100%",FALSE)),"是","")</f>
        <v/>
      </c>
      <c r="O1426" s="7"/>
      <c r="P1426" s="8"/>
    </row>
    <row r="1427" ht="35" hidden="1" customHeight="1" spans="1:16">
      <c r="A1427" s="7">
        <v>1425</v>
      </c>
      <c r="B1427" s="7">
        <v>2023</v>
      </c>
      <c r="C1427" s="3" t="s">
        <v>16</v>
      </c>
      <c r="D1427" s="3" t="s">
        <v>977</v>
      </c>
      <c r="E1427" s="3" t="s">
        <v>980</v>
      </c>
      <c r="F1427" s="7">
        <v>202334210301</v>
      </c>
      <c r="G1427" s="3" t="s">
        <v>19</v>
      </c>
      <c r="H1427" s="7">
        <v>4.26</v>
      </c>
      <c r="I1427" s="7">
        <v>23</v>
      </c>
      <c r="J1427" s="7">
        <v>20.45</v>
      </c>
      <c r="K1427" s="7">
        <v>353</v>
      </c>
      <c r="L1427" s="7">
        <v>70</v>
      </c>
      <c r="M1427" s="7" t="str">
        <f>IF(COUNTIF(体测成绩!$A$2:$A$530,$F1427&amp;"")=0,"",IF(VLOOKUP($F1427&amp;"",体测成绩!$A$2:$B$530,2,FALSE)="免测",80,VLOOKUP($F1427&amp;"",体测成绩!$A$2:$B$530,2,FALSE)))</f>
        <v/>
      </c>
      <c r="N1427" s="7" t="str">
        <f>IF(OR(IFERROR(VALUE(M1427)&lt;80,FALSE),COUNTIF(缓考名单!$A$2:$A$49,$F1427&amp;"")&gt;0,COUNTIF(缓考名单!$B$2:$B$49,#REF!)&gt;0,IFERROR(VLOOKUP($F1427&amp;"",学年成绩!$A$2:$B$462,2,FALSE)&lt;&gt;"100%",FALSE)),"是","")</f>
        <v/>
      </c>
      <c r="O1427" s="7"/>
      <c r="P1427" s="8"/>
    </row>
    <row r="1428" ht="35" hidden="1" customHeight="1" spans="1:16">
      <c r="A1428" s="7">
        <v>1426</v>
      </c>
      <c r="B1428" s="7">
        <v>2023</v>
      </c>
      <c r="C1428" s="3" t="s">
        <v>16</v>
      </c>
      <c r="D1428" s="3" t="s">
        <v>977</v>
      </c>
      <c r="E1428" s="3" t="s">
        <v>980</v>
      </c>
      <c r="F1428" s="7">
        <v>202334210319</v>
      </c>
      <c r="G1428" s="3" t="s">
        <v>20</v>
      </c>
      <c r="H1428" s="7">
        <v>3.87</v>
      </c>
      <c r="I1428" s="7">
        <v>55</v>
      </c>
      <c r="J1428" s="7">
        <v>5</v>
      </c>
      <c r="K1428" s="7">
        <v>378</v>
      </c>
      <c r="L1428" s="7">
        <v>83</v>
      </c>
      <c r="M1428" s="7" t="str">
        <f>IF(COUNTIF(体测成绩!$A$2:$A$530,$F1428&amp;"")=0,"",IF(VLOOKUP($F1428&amp;"",体测成绩!$A$2:$B$530,2,FALSE)="免测",80,VLOOKUP($F1428&amp;"",体测成绩!$A$2:$B$530,2,FALSE)))</f>
        <v/>
      </c>
      <c r="N1428" s="7" t="str">
        <f>IF(OR(IFERROR(VALUE(M1428)&lt;80,FALSE),COUNTIF(缓考名单!$A$2:$A$49,$F1428&amp;"")&gt;0,COUNTIF(缓考名单!$B$2:$B$49,#REF!)&gt;0,IFERROR(VLOOKUP($F1428&amp;"",学年成绩!$A$2:$B$462,2,FALSE)&lt;&gt;"100%",FALSE)),"是","")</f>
        <v/>
      </c>
      <c r="O1428" s="7"/>
      <c r="P1428" s="8"/>
    </row>
    <row r="1429" ht="35" hidden="1" customHeight="1" spans="1:16">
      <c r="A1429" s="7">
        <v>1427</v>
      </c>
      <c r="B1429" s="7">
        <v>2023</v>
      </c>
      <c r="C1429" s="3" t="s">
        <v>16</v>
      </c>
      <c r="D1429" s="3" t="s">
        <v>977</v>
      </c>
      <c r="E1429" s="3" t="s">
        <v>980</v>
      </c>
      <c r="F1429" s="7">
        <v>202334210307</v>
      </c>
      <c r="G1429" s="3" t="s">
        <v>19</v>
      </c>
      <c r="H1429" s="7">
        <v>3.77</v>
      </c>
      <c r="I1429" s="7">
        <v>65</v>
      </c>
      <c r="J1429" s="7">
        <v>11</v>
      </c>
      <c r="K1429" s="7">
        <v>362</v>
      </c>
      <c r="L1429" s="7">
        <v>75</v>
      </c>
      <c r="M1429" s="7" t="str">
        <f>IF(COUNTIF(体测成绩!$A$2:$A$530,$F1429&amp;"")=0,"",IF(VLOOKUP($F1429&amp;"",体测成绩!$A$2:$B$530,2,FALSE)="免测",80,VLOOKUP($F1429&amp;"",体测成绩!$A$2:$B$530,2,FALSE)))</f>
        <v/>
      </c>
      <c r="N1429" s="7" t="str">
        <f>IF(OR(IFERROR(VALUE(M1429)&lt;80,FALSE),COUNTIF(缓考名单!$A$2:$A$49,$F1429&amp;"")&gt;0,COUNTIF(缓考名单!$B$2:$B$49,#REF!)&gt;0,IFERROR(VLOOKUP($F1429&amp;"",学年成绩!$A$2:$B$462,2,FALSE)&lt;&gt;"100%",FALSE)),"是","")</f>
        <v/>
      </c>
      <c r="O1429" s="7"/>
      <c r="P1429" s="8"/>
    </row>
    <row r="1430" ht="35" hidden="1" customHeight="1" spans="1:16">
      <c r="A1430" s="7">
        <v>1428</v>
      </c>
      <c r="B1430" s="7">
        <v>2024</v>
      </c>
      <c r="C1430" s="3" t="s">
        <v>16</v>
      </c>
      <c r="D1430" s="3" t="s">
        <v>977</v>
      </c>
      <c r="E1430" s="3" t="s">
        <v>981</v>
      </c>
      <c r="F1430" s="7">
        <v>202434210106</v>
      </c>
      <c r="G1430" s="3" t="s">
        <v>19</v>
      </c>
      <c r="H1430" s="7">
        <v>0</v>
      </c>
      <c r="I1430" s="7">
        <v>0</v>
      </c>
      <c r="J1430" s="7">
        <v>5</v>
      </c>
      <c r="K1430" s="7">
        <v>471</v>
      </c>
      <c r="L1430" s="7">
        <v>85</v>
      </c>
      <c r="M1430" s="7" t="str">
        <f>IF(COUNTIF(体测成绩!$A$2:$A$530,$F1430&amp;"")=0,"",IF(VLOOKUP($F1430&amp;"",体测成绩!$A$2:$B$530,2,FALSE)="免测",80,VLOOKUP($F1430&amp;"",体测成绩!$A$2:$B$530,2,FALSE)))</f>
        <v/>
      </c>
      <c r="N1430" s="7" t="str">
        <f>IF(OR(IFERROR(VALUE(M1430)&lt;80,FALSE),COUNTIF(缓考名单!$A$2:$A$49,$F1430&amp;"")&gt;0,COUNTIF(缓考名单!$B$2:$B$49,#REF!)&gt;0,IFERROR(VLOOKUP($F1430&amp;"",学年成绩!$A$2:$B$462,2,FALSE)&lt;&gt;"100%",FALSE)),"是","")</f>
        <v/>
      </c>
      <c r="O1430" s="7"/>
      <c r="P1430" s="8"/>
    </row>
    <row r="1431" ht="35" hidden="1" customHeight="1" spans="1:16">
      <c r="A1431" s="7">
        <v>1429</v>
      </c>
      <c r="B1431" s="7">
        <v>2024</v>
      </c>
      <c r="C1431" s="3" t="s">
        <v>16</v>
      </c>
      <c r="D1431" s="3" t="s">
        <v>977</v>
      </c>
      <c r="E1431" s="3" t="s">
        <v>981</v>
      </c>
      <c r="F1431" s="7">
        <v>202434210107</v>
      </c>
      <c r="G1431" s="3" t="s">
        <v>20</v>
      </c>
      <c r="H1431" s="7">
        <v>0</v>
      </c>
      <c r="I1431" s="7">
        <v>0</v>
      </c>
      <c r="J1431" s="7">
        <v>12.5</v>
      </c>
      <c r="K1431" s="7">
        <v>434</v>
      </c>
      <c r="L1431" s="7">
        <v>55</v>
      </c>
      <c r="M1431" s="7" t="str">
        <f>IF(COUNTIF(体测成绩!$A$2:$A$530,$F1431&amp;"")=0,"",IF(VLOOKUP($F1431&amp;"",体测成绩!$A$2:$B$530,2,FALSE)="免测",80,VLOOKUP($F1431&amp;"",体测成绩!$A$2:$B$530,2,FALSE)))</f>
        <v/>
      </c>
      <c r="N1431" s="7" t="str">
        <f>IF(OR(IFERROR(VALUE(M1431)&lt;80,FALSE),COUNTIF(缓考名单!$A$2:$A$49,$F1431&amp;"")&gt;0,COUNTIF(缓考名单!$B$2:$B$49,#REF!)&gt;0,IFERROR(VLOOKUP($F1431&amp;"",学年成绩!$A$2:$B$462,2,FALSE)&lt;&gt;"100%",FALSE)),"是","")</f>
        <v/>
      </c>
      <c r="O1431" s="7"/>
      <c r="P1431" s="8"/>
    </row>
    <row r="1432" ht="35" hidden="1" customHeight="1" spans="1:16">
      <c r="A1432" s="7">
        <v>1430</v>
      </c>
      <c r="B1432" s="7">
        <v>2024</v>
      </c>
      <c r="C1432" s="3" t="s">
        <v>16</v>
      </c>
      <c r="D1432" s="3" t="s">
        <v>977</v>
      </c>
      <c r="E1432" s="3" t="s">
        <v>981</v>
      </c>
      <c r="F1432" s="7">
        <v>202434210120</v>
      </c>
      <c r="G1432" s="3" t="s">
        <v>20</v>
      </c>
      <c r="H1432" s="7">
        <v>0</v>
      </c>
      <c r="I1432" s="7">
        <v>0</v>
      </c>
      <c r="J1432" s="7">
        <v>13.4</v>
      </c>
      <c r="K1432" s="7">
        <v>430</v>
      </c>
      <c r="L1432" s="7">
        <v>51</v>
      </c>
      <c r="M1432" s="7" t="str">
        <f>IF(COUNTIF(体测成绩!$A$2:$A$530,$F1432&amp;"")=0,"",IF(VLOOKUP($F1432&amp;"",体测成绩!$A$2:$B$530,2,FALSE)="免测",80,VLOOKUP($F1432&amp;"",体测成绩!$A$2:$B$530,2,FALSE)))</f>
        <v/>
      </c>
      <c r="N1432" s="7" t="str">
        <f>IF(OR(IFERROR(VALUE(M1432)&lt;80,FALSE),COUNTIF(缓考名单!$A$2:$A$49,$F1432&amp;"")&gt;0,COUNTIF(缓考名单!$B$2:$B$49,#REF!)&gt;0,IFERROR(VLOOKUP($F1432&amp;"",学年成绩!$A$2:$B$462,2,FALSE)&lt;&gt;"100%",FALSE)),"是","")</f>
        <v/>
      </c>
      <c r="O1432" s="7"/>
      <c r="P1432" s="8"/>
    </row>
    <row r="1433" ht="35" hidden="1" customHeight="1" spans="1:16">
      <c r="A1433" s="7">
        <v>1431</v>
      </c>
      <c r="B1433" s="7">
        <v>2024</v>
      </c>
      <c r="C1433" s="3" t="s">
        <v>16</v>
      </c>
      <c r="D1433" s="3" t="s">
        <v>977</v>
      </c>
      <c r="E1433" s="3" t="s">
        <v>981</v>
      </c>
      <c r="F1433" s="7">
        <v>202434210122</v>
      </c>
      <c r="G1433" s="3" t="s">
        <v>19</v>
      </c>
      <c r="H1433" s="7">
        <v>0</v>
      </c>
      <c r="I1433" s="7">
        <v>0</v>
      </c>
      <c r="J1433" s="7">
        <v>5</v>
      </c>
      <c r="K1433" s="7">
        <v>471</v>
      </c>
      <c r="L1433" s="7">
        <v>85</v>
      </c>
      <c r="M1433" s="7" t="str">
        <f>IF(COUNTIF(体测成绩!$A$2:$A$530,$F1433&amp;"")=0,"",IF(VLOOKUP($F1433&amp;"",体测成绩!$A$2:$B$530,2,FALSE)="免测",80,VLOOKUP($F1433&amp;"",体测成绩!$A$2:$B$530,2,FALSE)))</f>
        <v/>
      </c>
      <c r="N1433" s="7" t="str">
        <f>IF(OR(IFERROR(VALUE(M1433)&lt;80,FALSE),COUNTIF(缓考名单!$A$2:$A$49,$F1433&amp;"")&gt;0,COUNTIF(缓考名单!$B$2:$B$49,#REF!)&gt;0,IFERROR(VLOOKUP($F1433&amp;"",学年成绩!$A$2:$B$462,2,FALSE)&lt;&gt;"100%",FALSE)),"是","")</f>
        <v/>
      </c>
      <c r="O1433" s="7"/>
      <c r="P1433" s="8"/>
    </row>
    <row r="1434" ht="35" hidden="1" customHeight="1" spans="1:16">
      <c r="A1434" s="7">
        <v>1432</v>
      </c>
      <c r="B1434" s="7">
        <v>2024</v>
      </c>
      <c r="C1434" s="3" t="s">
        <v>16</v>
      </c>
      <c r="D1434" s="3" t="s">
        <v>977</v>
      </c>
      <c r="E1434" s="3" t="s">
        <v>981</v>
      </c>
      <c r="F1434" s="7">
        <v>202434210121</v>
      </c>
      <c r="G1434" s="3" t="s">
        <v>20</v>
      </c>
      <c r="H1434" s="7">
        <v>0</v>
      </c>
      <c r="I1434" s="7">
        <v>0</v>
      </c>
      <c r="J1434" s="7">
        <v>10.1</v>
      </c>
      <c r="K1434" s="7">
        <v>442</v>
      </c>
      <c r="L1434" s="7">
        <v>60</v>
      </c>
      <c r="M1434" s="7" t="str">
        <f>IF(COUNTIF(体测成绩!$A$2:$A$530,$F1434&amp;"")=0,"",IF(VLOOKUP($F1434&amp;"",体测成绩!$A$2:$B$530,2,FALSE)="免测",80,VLOOKUP($F1434&amp;"",体测成绩!$A$2:$B$530,2,FALSE)))</f>
        <v/>
      </c>
      <c r="N1434" s="7" t="str">
        <f>IF(OR(IFERROR(VALUE(M1434)&lt;80,FALSE),COUNTIF(缓考名单!$A$2:$A$49,$F1434&amp;"")&gt;0,COUNTIF(缓考名单!$B$2:$B$49,#REF!)&gt;0,IFERROR(VLOOKUP($F1434&amp;"",学年成绩!$A$2:$B$462,2,FALSE)&lt;&gt;"100%",FALSE)),"是","")</f>
        <v/>
      </c>
      <c r="O1434" s="7"/>
      <c r="P1434" s="8"/>
    </row>
    <row r="1435" ht="35" hidden="1" customHeight="1" spans="1:16">
      <c r="A1435" s="7">
        <v>1433</v>
      </c>
      <c r="B1435" s="7">
        <v>2024</v>
      </c>
      <c r="C1435" s="3" t="s">
        <v>16</v>
      </c>
      <c r="D1435" s="3" t="s">
        <v>977</v>
      </c>
      <c r="E1435" s="3" t="s">
        <v>981</v>
      </c>
      <c r="F1435" s="7">
        <v>202428110628</v>
      </c>
      <c r="G1435" s="3" t="s">
        <v>20</v>
      </c>
      <c r="H1435" s="7">
        <v>0</v>
      </c>
      <c r="I1435" s="7">
        <v>0</v>
      </c>
      <c r="J1435" s="7">
        <v>8.5</v>
      </c>
      <c r="K1435" s="7">
        <v>449</v>
      </c>
      <c r="L1435" s="7">
        <v>66</v>
      </c>
      <c r="M1435" s="7" t="str">
        <f>IF(COUNTIF(体测成绩!$A$2:$A$530,$F1435&amp;"")=0,"",IF(VLOOKUP($F1435&amp;"",体测成绩!$A$2:$B$530,2,FALSE)="免测",80,VLOOKUP($F1435&amp;"",体测成绩!$A$2:$B$530,2,FALSE)))</f>
        <v/>
      </c>
      <c r="N1435" s="7" t="str">
        <f>IF(OR(IFERROR(VALUE(M1435)&lt;80,FALSE),COUNTIF(缓考名单!$A$2:$A$49,$F1435&amp;"")&gt;0,COUNTIF(缓考名单!$B$2:$B$49,#REF!)&gt;0,IFERROR(VLOOKUP($F1435&amp;"",学年成绩!$A$2:$B$462,2,FALSE)&lt;&gt;"100%",FALSE)),"是","")</f>
        <v/>
      </c>
      <c r="O1435" s="7"/>
      <c r="P1435" s="8"/>
    </row>
    <row r="1436" ht="35" hidden="1" customHeight="1" spans="1:16">
      <c r="A1436" s="7">
        <v>1434</v>
      </c>
      <c r="B1436" s="7">
        <v>2024</v>
      </c>
      <c r="C1436" s="3" t="s">
        <v>16</v>
      </c>
      <c r="D1436" s="3" t="s">
        <v>977</v>
      </c>
      <c r="E1436" s="3" t="s">
        <v>981</v>
      </c>
      <c r="F1436" s="7">
        <v>202434210110</v>
      </c>
      <c r="G1436" s="3" t="s">
        <v>19</v>
      </c>
      <c r="H1436" s="7">
        <v>0</v>
      </c>
      <c r="I1436" s="7">
        <v>0</v>
      </c>
      <c r="J1436" s="7">
        <v>6</v>
      </c>
      <c r="K1436" s="7">
        <v>461</v>
      </c>
      <c r="L1436" s="7">
        <v>77</v>
      </c>
      <c r="M1436" s="7" t="str">
        <f>IF(COUNTIF(体测成绩!$A$2:$A$530,$F1436&amp;"")=0,"",IF(VLOOKUP($F1436&amp;"",体测成绩!$A$2:$B$530,2,FALSE)="免测",80,VLOOKUP($F1436&amp;"",体测成绩!$A$2:$B$530,2,FALSE)))</f>
        <v/>
      </c>
      <c r="N1436" s="7" t="str">
        <f>IF(OR(IFERROR(VALUE(M1436)&lt;80,FALSE),COUNTIF(缓考名单!$A$2:$A$49,$F1436&amp;"")&gt;0,COUNTIF(缓考名单!$B$2:$B$49,#REF!)&gt;0,IFERROR(VLOOKUP($F1436&amp;"",学年成绩!$A$2:$B$462,2,FALSE)&lt;&gt;"100%",FALSE)),"是","")</f>
        <v/>
      </c>
      <c r="O1436" s="7"/>
      <c r="P1436" s="8"/>
    </row>
    <row r="1437" ht="35" hidden="1" customHeight="1" spans="1:16">
      <c r="A1437" s="7">
        <v>1435</v>
      </c>
      <c r="B1437" s="7">
        <v>2024</v>
      </c>
      <c r="C1437" s="3" t="s">
        <v>16</v>
      </c>
      <c r="D1437" s="3" t="s">
        <v>977</v>
      </c>
      <c r="E1437" s="3" t="s">
        <v>981</v>
      </c>
      <c r="F1437" s="7">
        <v>202422110114</v>
      </c>
      <c r="G1437" s="3" t="s">
        <v>20</v>
      </c>
      <c r="H1437" s="7">
        <v>0</v>
      </c>
      <c r="I1437" s="7">
        <v>0</v>
      </c>
      <c r="J1437" s="7">
        <v>14.5</v>
      </c>
      <c r="K1437" s="7">
        <v>427</v>
      </c>
      <c r="L1437" s="7">
        <v>49</v>
      </c>
      <c r="M1437" s="7" t="str">
        <f>IF(COUNTIF(体测成绩!$A$2:$A$530,$F1437&amp;"")=0,"",IF(VLOOKUP($F1437&amp;"",体测成绩!$A$2:$B$530,2,FALSE)="免测",80,VLOOKUP($F1437&amp;"",体测成绩!$A$2:$B$530,2,FALSE)))</f>
        <v/>
      </c>
      <c r="N1437" s="7" t="str">
        <f>IF(OR(IFERROR(VALUE(M1437)&lt;80,FALSE),COUNTIF(缓考名单!$A$2:$A$49,$F1437&amp;"")&gt;0,COUNTIF(缓考名单!$B$2:$B$49,#REF!)&gt;0,IFERROR(VLOOKUP($F1437&amp;"",学年成绩!$A$2:$B$462,2,FALSE)&lt;&gt;"100%",FALSE)),"是","")</f>
        <v/>
      </c>
      <c r="O1437" s="7"/>
      <c r="P1437" s="8"/>
    </row>
    <row r="1438" ht="35" hidden="1" customHeight="1" spans="1:16">
      <c r="A1438" s="7">
        <v>1436</v>
      </c>
      <c r="B1438" s="7">
        <v>2024</v>
      </c>
      <c r="C1438" s="3" t="s">
        <v>16</v>
      </c>
      <c r="D1438" s="3" t="s">
        <v>977</v>
      </c>
      <c r="E1438" s="3" t="s">
        <v>981</v>
      </c>
      <c r="F1438" s="7">
        <v>202429110128</v>
      </c>
      <c r="G1438" s="3" t="s">
        <v>19</v>
      </c>
      <c r="H1438" s="7">
        <v>0</v>
      </c>
      <c r="I1438" s="7">
        <v>0</v>
      </c>
      <c r="J1438" s="7">
        <v>7.3</v>
      </c>
      <c r="K1438" s="7">
        <v>454</v>
      </c>
      <c r="L1438" s="7">
        <v>71</v>
      </c>
      <c r="M1438" s="7" t="str">
        <f>IF(COUNTIF(体测成绩!$A$2:$A$530,$F1438&amp;"")=0,"",IF(VLOOKUP($F1438&amp;"",体测成绩!$A$2:$B$530,2,FALSE)="免测",80,VLOOKUP($F1438&amp;"",体测成绩!$A$2:$B$530,2,FALSE)))</f>
        <v/>
      </c>
      <c r="N1438" s="7" t="str">
        <f>IF(OR(IFERROR(VALUE(M1438)&lt;80,FALSE),COUNTIF(缓考名单!$A$2:$A$49,$F1438&amp;"")&gt;0,COUNTIF(缓考名单!$B$2:$B$49,#REF!)&gt;0,IFERROR(VLOOKUP($F1438&amp;"",学年成绩!$A$2:$B$462,2,FALSE)&lt;&gt;"100%",FALSE)),"是","")</f>
        <v/>
      </c>
      <c r="O1438" s="7"/>
      <c r="P1438" s="8"/>
    </row>
    <row r="1439" ht="35" hidden="1" customHeight="1" spans="1:16">
      <c r="A1439" s="7">
        <v>1437</v>
      </c>
      <c r="B1439" s="7">
        <v>2024</v>
      </c>
      <c r="C1439" s="3" t="s">
        <v>16</v>
      </c>
      <c r="D1439" s="3" t="s">
        <v>977</v>
      </c>
      <c r="E1439" s="3" t="s">
        <v>981</v>
      </c>
      <c r="F1439" s="7">
        <v>202434210129</v>
      </c>
      <c r="G1439" s="3" t="s">
        <v>20</v>
      </c>
      <c r="H1439" s="7">
        <v>0</v>
      </c>
      <c r="I1439" s="7">
        <v>0</v>
      </c>
      <c r="J1439" s="7">
        <v>15.2</v>
      </c>
      <c r="K1439" s="7">
        <v>426</v>
      </c>
      <c r="L1439" s="7">
        <v>48</v>
      </c>
      <c r="M1439" s="7" t="str">
        <f>IF(COUNTIF(体测成绩!$A$2:$A$530,$F1439&amp;"")=0,"",IF(VLOOKUP($F1439&amp;"",体测成绩!$A$2:$B$530,2,FALSE)="免测",80,VLOOKUP($F1439&amp;"",体测成绩!$A$2:$B$530,2,FALSE)))</f>
        <v/>
      </c>
      <c r="N1439" s="7" t="str">
        <f>IF(OR(IFERROR(VALUE(M1439)&lt;80,FALSE),COUNTIF(缓考名单!$A$2:$A$49,$F1439&amp;"")&gt;0,COUNTIF(缓考名单!$B$2:$B$49,#REF!)&gt;0,IFERROR(VLOOKUP($F1439&amp;"",学年成绩!$A$2:$B$462,2,FALSE)&lt;&gt;"100%",FALSE)),"是","")</f>
        <v/>
      </c>
      <c r="O1439" s="7"/>
      <c r="P1439" s="8"/>
    </row>
    <row r="1440" ht="35" hidden="1" customHeight="1" spans="1:16">
      <c r="A1440" s="7">
        <v>1438</v>
      </c>
      <c r="B1440" s="7">
        <v>2024</v>
      </c>
      <c r="C1440" s="3" t="s">
        <v>16</v>
      </c>
      <c r="D1440" s="3" t="s">
        <v>977</v>
      </c>
      <c r="E1440" s="3" t="s">
        <v>981</v>
      </c>
      <c r="F1440" s="7">
        <v>202434210130</v>
      </c>
      <c r="G1440" s="3" t="s">
        <v>19</v>
      </c>
      <c r="H1440" s="7">
        <v>0</v>
      </c>
      <c r="I1440" s="7">
        <v>0</v>
      </c>
      <c r="J1440" s="7">
        <v>5</v>
      </c>
      <c r="K1440" s="7">
        <v>471</v>
      </c>
      <c r="L1440" s="7">
        <v>85</v>
      </c>
      <c r="M1440" s="7" t="str">
        <f>IF(COUNTIF(体测成绩!$A$2:$A$530,$F1440&amp;"")=0,"",IF(VLOOKUP($F1440&amp;"",体测成绩!$A$2:$B$530,2,FALSE)="免测",80,VLOOKUP($F1440&amp;"",体测成绩!$A$2:$B$530,2,FALSE)))</f>
        <v/>
      </c>
      <c r="N1440" s="7" t="str">
        <f>IF(OR(IFERROR(VALUE(M1440)&lt;80,FALSE),COUNTIF(缓考名单!$A$2:$A$49,$F1440&amp;"")&gt;0,COUNTIF(缓考名单!$B$2:$B$49,#REF!)&gt;0,IFERROR(VLOOKUP($F1440&amp;"",学年成绩!$A$2:$B$462,2,FALSE)&lt;&gt;"100%",FALSE)),"是","")</f>
        <v/>
      </c>
      <c r="O1440" s="7"/>
      <c r="P1440" s="8"/>
    </row>
    <row r="1441" ht="35" hidden="1" customHeight="1" spans="1:16">
      <c r="A1441" s="7">
        <v>1439</v>
      </c>
      <c r="B1441" s="7">
        <v>2024</v>
      </c>
      <c r="C1441" s="3" t="s">
        <v>16</v>
      </c>
      <c r="D1441" s="3" t="s">
        <v>977</v>
      </c>
      <c r="E1441" s="3" t="s">
        <v>981</v>
      </c>
      <c r="F1441" s="7">
        <v>202434210131</v>
      </c>
      <c r="G1441" s="3" t="s">
        <v>19</v>
      </c>
      <c r="H1441" s="7">
        <v>0</v>
      </c>
      <c r="I1441" s="7">
        <v>0</v>
      </c>
      <c r="J1441" s="7">
        <v>5</v>
      </c>
      <c r="K1441" s="7">
        <v>471</v>
      </c>
      <c r="L1441" s="7">
        <v>85</v>
      </c>
      <c r="M1441" s="7" t="str">
        <f>IF(COUNTIF(体测成绩!$A$2:$A$530,$F1441&amp;"")=0,"",IF(VLOOKUP($F1441&amp;"",体测成绩!$A$2:$B$530,2,FALSE)="免测",80,VLOOKUP($F1441&amp;"",体测成绩!$A$2:$B$530,2,FALSE)))</f>
        <v/>
      </c>
      <c r="N1441" s="7" t="str">
        <f>IF(OR(IFERROR(VALUE(M1441)&lt;80,FALSE),COUNTIF(缓考名单!$A$2:$A$49,$F1441&amp;"")&gt;0,COUNTIF(缓考名单!$B$2:$B$49,#REF!)&gt;0,IFERROR(VLOOKUP($F1441&amp;"",学年成绩!$A$2:$B$462,2,FALSE)&lt;&gt;"100%",FALSE)),"是","")</f>
        <v/>
      </c>
      <c r="O1441" s="7"/>
      <c r="P1441" s="8"/>
    </row>
    <row r="1442" ht="35" hidden="1" customHeight="1" spans="1:16">
      <c r="A1442" s="7">
        <v>1440</v>
      </c>
      <c r="B1442" s="7">
        <v>2024</v>
      </c>
      <c r="C1442" s="3" t="s">
        <v>16</v>
      </c>
      <c r="D1442" s="3" t="s">
        <v>977</v>
      </c>
      <c r="E1442" s="3" t="s">
        <v>981</v>
      </c>
      <c r="F1442" s="7">
        <v>202434210126</v>
      </c>
      <c r="G1442" s="3" t="s">
        <v>19</v>
      </c>
      <c r="H1442" s="7">
        <v>0</v>
      </c>
      <c r="I1442" s="7">
        <v>0</v>
      </c>
      <c r="J1442" s="7">
        <v>5</v>
      </c>
      <c r="K1442" s="7">
        <v>471</v>
      </c>
      <c r="L1442" s="7">
        <v>85</v>
      </c>
      <c r="M1442" s="7" t="str">
        <f>IF(COUNTIF(体测成绩!$A$2:$A$530,$F1442&amp;"")=0,"",IF(VLOOKUP($F1442&amp;"",体测成绩!$A$2:$B$530,2,FALSE)="免测",80,VLOOKUP($F1442&amp;"",体测成绩!$A$2:$B$530,2,FALSE)))</f>
        <v/>
      </c>
      <c r="N1442" s="7" t="str">
        <f>IF(OR(IFERROR(VALUE(M1442)&lt;80,FALSE),COUNTIF(缓考名单!$A$2:$A$49,$F1442&amp;"")&gt;0,COUNTIF(缓考名单!$B$2:$B$49,#REF!)&gt;0,IFERROR(VLOOKUP($F1442&amp;"",学年成绩!$A$2:$B$462,2,FALSE)&lt;&gt;"100%",FALSE)),"是","")</f>
        <v/>
      </c>
      <c r="O1442" s="7"/>
      <c r="P1442" s="8"/>
    </row>
    <row r="1443" ht="35" hidden="1" customHeight="1" spans="1:16">
      <c r="A1443" s="7">
        <v>1441</v>
      </c>
      <c r="B1443" s="7">
        <v>2024</v>
      </c>
      <c r="C1443" s="3" t="s">
        <v>16</v>
      </c>
      <c r="D1443" s="3" t="s">
        <v>977</v>
      </c>
      <c r="E1443" s="3" t="s">
        <v>981</v>
      </c>
      <c r="F1443" s="7">
        <v>202434210127</v>
      </c>
      <c r="G1443" s="3" t="s">
        <v>20</v>
      </c>
      <c r="H1443" s="7">
        <v>0</v>
      </c>
      <c r="I1443" s="7">
        <v>0</v>
      </c>
      <c r="J1443" s="7">
        <v>6.75</v>
      </c>
      <c r="K1443" s="7">
        <v>459</v>
      </c>
      <c r="L1443" s="7">
        <v>75</v>
      </c>
      <c r="M1443" s="7" t="str">
        <f>IF(COUNTIF(体测成绩!$A$2:$A$530,$F1443&amp;"")=0,"",IF(VLOOKUP($F1443&amp;"",体测成绩!$A$2:$B$530,2,FALSE)="免测",80,VLOOKUP($F1443&amp;"",体测成绩!$A$2:$B$530,2,FALSE)))</f>
        <v/>
      </c>
      <c r="N1443" s="7" t="str">
        <f>IF(OR(IFERROR(VALUE(M1443)&lt;80,FALSE),COUNTIF(缓考名单!$A$2:$A$49,$F1443&amp;"")&gt;0,COUNTIF(缓考名单!$B$2:$B$49,#REF!)&gt;0,IFERROR(VLOOKUP($F1443&amp;"",学年成绩!$A$2:$B$462,2,FALSE)&lt;&gt;"100%",FALSE)),"是","")</f>
        <v/>
      </c>
      <c r="O1443" s="7"/>
      <c r="P1443" s="8"/>
    </row>
    <row r="1444" ht="35" hidden="1" customHeight="1" spans="1:16">
      <c r="A1444" s="7">
        <v>1442</v>
      </c>
      <c r="B1444" s="7">
        <v>2024</v>
      </c>
      <c r="C1444" s="3" t="s">
        <v>16</v>
      </c>
      <c r="D1444" s="3" t="s">
        <v>977</v>
      </c>
      <c r="E1444" s="3" t="s">
        <v>981</v>
      </c>
      <c r="F1444" s="7">
        <v>202434210133</v>
      </c>
      <c r="G1444" s="3" t="s">
        <v>19</v>
      </c>
      <c r="H1444" s="7">
        <v>0</v>
      </c>
      <c r="I1444" s="7">
        <v>0</v>
      </c>
      <c r="J1444" s="7">
        <v>6</v>
      </c>
      <c r="K1444" s="7">
        <v>461</v>
      </c>
      <c r="L1444" s="7">
        <v>77</v>
      </c>
      <c r="M1444" s="7" t="str">
        <f>IF(COUNTIF(体测成绩!$A$2:$A$530,$F1444&amp;"")=0,"",IF(VLOOKUP($F1444&amp;"",体测成绩!$A$2:$B$530,2,FALSE)="免测",80,VLOOKUP($F1444&amp;"",体测成绩!$A$2:$B$530,2,FALSE)))</f>
        <v/>
      </c>
      <c r="N1444" s="7" t="str">
        <f>IF(OR(IFERROR(VALUE(M1444)&lt;80,FALSE),COUNTIF(缓考名单!$A$2:$A$49,$F1444&amp;"")&gt;0,COUNTIF(缓考名单!$B$2:$B$49,#REF!)&gt;0,IFERROR(VLOOKUP($F1444&amp;"",学年成绩!$A$2:$B$462,2,FALSE)&lt;&gt;"100%",FALSE)),"是","")</f>
        <v/>
      </c>
      <c r="O1444" s="7"/>
      <c r="P1444" s="8"/>
    </row>
    <row r="1445" ht="35" hidden="1" customHeight="1" spans="1:16">
      <c r="A1445" s="7">
        <v>1443</v>
      </c>
      <c r="B1445" s="7">
        <v>2024</v>
      </c>
      <c r="C1445" s="3" t="s">
        <v>16</v>
      </c>
      <c r="D1445" s="3" t="s">
        <v>977</v>
      </c>
      <c r="E1445" s="3" t="s">
        <v>981</v>
      </c>
      <c r="F1445" s="7">
        <v>202434210132</v>
      </c>
      <c r="G1445" s="3" t="s">
        <v>20</v>
      </c>
      <c r="H1445" s="7">
        <v>0</v>
      </c>
      <c r="I1445" s="7">
        <v>0</v>
      </c>
      <c r="J1445" s="7">
        <v>23.5</v>
      </c>
      <c r="K1445" s="7">
        <v>193</v>
      </c>
      <c r="L1445" s="7">
        <v>21</v>
      </c>
      <c r="M1445" s="7" t="str">
        <f>IF(COUNTIF(体测成绩!$A$2:$A$530,$F1445&amp;"")=0,"",IF(VLOOKUP($F1445&amp;"",体测成绩!$A$2:$B$530,2,FALSE)="免测",80,VLOOKUP($F1445&amp;"",体测成绩!$A$2:$B$530,2,FALSE)))</f>
        <v/>
      </c>
      <c r="N1445" s="7" t="str">
        <f>IF(OR(IFERROR(VALUE(M1445)&lt;80,FALSE),COUNTIF(缓考名单!$A$2:$A$49,$F1445&amp;"")&gt;0,COUNTIF(缓考名单!$B$2:$B$49,#REF!)&gt;0,IFERROR(VLOOKUP($F1445&amp;"",学年成绩!$A$2:$B$462,2,FALSE)&lt;&gt;"100%",FALSE)),"是","")</f>
        <v/>
      </c>
      <c r="O1445" s="7"/>
      <c r="P1445" s="8"/>
    </row>
    <row r="1446" ht="35" hidden="1" customHeight="1" spans="1:16">
      <c r="A1446" s="7">
        <v>1444</v>
      </c>
      <c r="B1446" s="7">
        <v>2024</v>
      </c>
      <c r="C1446" s="3" t="s">
        <v>16</v>
      </c>
      <c r="D1446" s="3" t="s">
        <v>977</v>
      </c>
      <c r="E1446" s="3" t="s">
        <v>981</v>
      </c>
      <c r="F1446" s="7">
        <v>202434210113</v>
      </c>
      <c r="G1446" s="3" t="s">
        <v>19</v>
      </c>
      <c r="H1446" s="7">
        <v>0</v>
      </c>
      <c r="I1446" s="7">
        <v>0</v>
      </c>
      <c r="J1446" s="7">
        <v>7</v>
      </c>
      <c r="K1446" s="7">
        <v>456</v>
      </c>
      <c r="L1446" s="7">
        <v>73</v>
      </c>
      <c r="M1446" s="7" t="str">
        <f>IF(COUNTIF(体测成绩!$A$2:$A$530,$F1446&amp;"")=0,"",IF(VLOOKUP($F1446&amp;"",体测成绩!$A$2:$B$530,2,FALSE)="免测",80,VLOOKUP($F1446&amp;"",体测成绩!$A$2:$B$530,2,FALSE)))</f>
        <v/>
      </c>
      <c r="N1446" s="7" t="str">
        <f>IF(OR(IFERROR(VALUE(M1446)&lt;80,FALSE),COUNTIF(缓考名单!$A$2:$A$49,$F1446&amp;"")&gt;0,COUNTIF(缓考名单!$B$2:$B$49,#REF!)&gt;0,IFERROR(VLOOKUP($F1446&amp;"",学年成绩!$A$2:$B$462,2,FALSE)&lt;&gt;"100%",FALSE)),"是","")</f>
        <v/>
      </c>
      <c r="O1446" s="7"/>
      <c r="P1446" s="8"/>
    </row>
    <row r="1447" ht="35" hidden="1" customHeight="1" spans="1:16">
      <c r="A1447" s="7">
        <v>1445</v>
      </c>
      <c r="B1447" s="7">
        <v>2024</v>
      </c>
      <c r="C1447" s="3" t="s">
        <v>16</v>
      </c>
      <c r="D1447" s="3" t="s">
        <v>977</v>
      </c>
      <c r="E1447" s="3" t="s">
        <v>981</v>
      </c>
      <c r="F1447" s="7">
        <v>202434210112</v>
      </c>
      <c r="G1447" s="3" t="s">
        <v>19</v>
      </c>
      <c r="H1447" s="7">
        <v>0</v>
      </c>
      <c r="I1447" s="7">
        <v>0</v>
      </c>
      <c r="J1447" s="7">
        <v>5</v>
      </c>
      <c r="K1447" s="7">
        <v>471</v>
      </c>
      <c r="L1447" s="7">
        <v>85</v>
      </c>
      <c r="M1447" s="7" t="str">
        <f>IF(COUNTIF(体测成绩!$A$2:$A$530,$F1447&amp;"")=0,"",IF(VLOOKUP($F1447&amp;"",体测成绩!$A$2:$B$530,2,FALSE)="免测",80,VLOOKUP($F1447&amp;"",体测成绩!$A$2:$B$530,2,FALSE)))</f>
        <v/>
      </c>
      <c r="N1447" s="7" t="str">
        <f>IF(OR(IFERROR(VALUE(M1447)&lt;80,FALSE),COUNTIF(缓考名单!$A$2:$A$49,$F1447&amp;"")&gt;0,COUNTIF(缓考名单!$B$2:$B$49,#REF!)&gt;0,IFERROR(VLOOKUP($F1447&amp;"",学年成绩!$A$2:$B$462,2,FALSE)&lt;&gt;"100%",FALSE)),"是","")</f>
        <v/>
      </c>
      <c r="O1447" s="7"/>
      <c r="P1447" s="8"/>
    </row>
    <row r="1448" ht="35" hidden="1" customHeight="1" spans="1:16">
      <c r="A1448" s="7">
        <v>1446</v>
      </c>
      <c r="B1448" s="7">
        <v>2024</v>
      </c>
      <c r="C1448" s="3" t="s">
        <v>16</v>
      </c>
      <c r="D1448" s="3" t="s">
        <v>977</v>
      </c>
      <c r="E1448" s="3" t="s">
        <v>981</v>
      </c>
      <c r="F1448" s="7">
        <v>202434210118</v>
      </c>
      <c r="G1448" s="3" t="s">
        <v>19</v>
      </c>
      <c r="H1448" s="7">
        <v>0</v>
      </c>
      <c r="I1448" s="7">
        <v>0</v>
      </c>
      <c r="J1448" s="7">
        <v>6</v>
      </c>
      <c r="K1448" s="7">
        <v>461</v>
      </c>
      <c r="L1448" s="7">
        <v>77</v>
      </c>
      <c r="M1448" s="7" t="str">
        <f>IF(COUNTIF(体测成绩!$A$2:$A$530,$F1448&amp;"")=0,"",IF(VLOOKUP($F1448&amp;"",体测成绩!$A$2:$B$530,2,FALSE)="免测",80,VLOOKUP($F1448&amp;"",体测成绩!$A$2:$B$530,2,FALSE)))</f>
        <v/>
      </c>
      <c r="N1448" s="7" t="str">
        <f>IF(OR(IFERROR(VALUE(M1448)&lt;80,FALSE),COUNTIF(缓考名单!$A$2:$A$49,$F1448&amp;"")&gt;0,COUNTIF(缓考名单!$B$2:$B$49,#REF!)&gt;0,IFERROR(VLOOKUP($F1448&amp;"",学年成绩!$A$2:$B$462,2,FALSE)&lt;&gt;"100%",FALSE)),"是","")</f>
        <v/>
      </c>
      <c r="O1448" s="7"/>
      <c r="P1448" s="8"/>
    </row>
    <row r="1449" ht="35" hidden="1" customHeight="1" spans="1:16">
      <c r="A1449" s="7">
        <v>1447</v>
      </c>
      <c r="B1449" s="7">
        <v>2024</v>
      </c>
      <c r="C1449" s="3" t="s">
        <v>16</v>
      </c>
      <c r="D1449" s="3" t="s">
        <v>977</v>
      </c>
      <c r="E1449" s="3" t="s">
        <v>981</v>
      </c>
      <c r="F1449" s="7">
        <v>202434210116</v>
      </c>
      <c r="G1449" s="3" t="s">
        <v>19</v>
      </c>
      <c r="H1449" s="7">
        <v>0</v>
      </c>
      <c r="I1449" s="7">
        <v>0</v>
      </c>
      <c r="J1449" s="7">
        <v>5</v>
      </c>
      <c r="K1449" s="7">
        <v>471</v>
      </c>
      <c r="L1449" s="7">
        <v>85</v>
      </c>
      <c r="M1449" s="7" t="str">
        <f>IF(COUNTIF(体测成绩!$A$2:$A$530,$F1449&amp;"")=0,"",IF(VLOOKUP($F1449&amp;"",体测成绩!$A$2:$B$530,2,FALSE)="免测",80,VLOOKUP($F1449&amp;"",体测成绩!$A$2:$B$530,2,FALSE)))</f>
        <v/>
      </c>
      <c r="N1449" s="7" t="str">
        <f>IF(OR(IFERROR(VALUE(M1449)&lt;80,FALSE),COUNTIF(缓考名单!$A$2:$A$49,$F1449&amp;"")&gt;0,COUNTIF(缓考名单!$B$2:$B$49,#REF!)&gt;0,IFERROR(VLOOKUP($F1449&amp;"",学年成绩!$A$2:$B$462,2,FALSE)&lt;&gt;"100%",FALSE)),"是","")</f>
        <v/>
      </c>
      <c r="O1449" s="7"/>
      <c r="P1449" s="8"/>
    </row>
    <row r="1450" ht="35" hidden="1" customHeight="1" spans="1:16">
      <c r="A1450" s="7">
        <v>1448</v>
      </c>
      <c r="B1450" s="7">
        <v>2024</v>
      </c>
      <c r="C1450" s="3" t="s">
        <v>16</v>
      </c>
      <c r="D1450" s="3" t="s">
        <v>977</v>
      </c>
      <c r="E1450" s="3" t="s">
        <v>981</v>
      </c>
      <c r="F1450" s="7">
        <v>202434210117</v>
      </c>
      <c r="G1450" s="3" t="s">
        <v>19</v>
      </c>
      <c r="H1450" s="7">
        <v>0</v>
      </c>
      <c r="I1450" s="7">
        <v>0</v>
      </c>
      <c r="J1450" s="7">
        <v>5</v>
      </c>
      <c r="K1450" s="7">
        <v>471</v>
      </c>
      <c r="L1450" s="7">
        <v>85</v>
      </c>
      <c r="M1450" s="7" t="str">
        <f>IF(COUNTIF(体测成绩!$A$2:$A$530,$F1450&amp;"")=0,"",IF(VLOOKUP($F1450&amp;"",体测成绩!$A$2:$B$530,2,FALSE)="免测",80,VLOOKUP($F1450&amp;"",体测成绩!$A$2:$B$530,2,FALSE)))</f>
        <v/>
      </c>
      <c r="N1450" s="7" t="str">
        <f>IF(OR(IFERROR(VALUE(M1450)&lt;80,FALSE),COUNTIF(缓考名单!$A$2:$A$49,$F1450&amp;"")&gt;0,COUNTIF(缓考名单!$B$2:$B$49,#REF!)&gt;0,IFERROR(VLOOKUP($F1450&amp;"",学年成绩!$A$2:$B$462,2,FALSE)&lt;&gt;"100%",FALSE)),"是","")</f>
        <v/>
      </c>
      <c r="O1450" s="7"/>
      <c r="P1450" s="8"/>
    </row>
    <row r="1451" ht="35" hidden="1" customHeight="1" spans="1:16">
      <c r="A1451" s="7">
        <v>1449</v>
      </c>
      <c r="B1451" s="7">
        <v>2024</v>
      </c>
      <c r="C1451" s="3" t="s">
        <v>16</v>
      </c>
      <c r="D1451" s="3" t="s">
        <v>977</v>
      </c>
      <c r="E1451" s="3" t="s">
        <v>981</v>
      </c>
      <c r="F1451" s="7">
        <v>202434210119</v>
      </c>
      <c r="G1451" s="3" t="s">
        <v>19</v>
      </c>
      <c r="H1451" s="7">
        <v>0</v>
      </c>
      <c r="I1451" s="7">
        <v>0</v>
      </c>
      <c r="J1451" s="7">
        <v>5</v>
      </c>
      <c r="K1451" s="7">
        <v>471</v>
      </c>
      <c r="L1451" s="7">
        <v>85</v>
      </c>
      <c r="M1451" s="7" t="str">
        <f>IF(COUNTIF(体测成绩!$A$2:$A$530,$F1451&amp;"")=0,"",IF(VLOOKUP($F1451&amp;"",体测成绩!$A$2:$B$530,2,FALSE)="免测",80,VLOOKUP($F1451&amp;"",体测成绩!$A$2:$B$530,2,FALSE)))</f>
        <v/>
      </c>
      <c r="N1451" s="7" t="str">
        <f>IF(OR(IFERROR(VALUE(M1451)&lt;80,FALSE),COUNTIF(缓考名单!$A$2:$A$49,$F1451&amp;"")&gt;0,COUNTIF(缓考名单!$B$2:$B$49,#REF!)&gt;0,IFERROR(VLOOKUP($F1451&amp;"",学年成绩!$A$2:$B$462,2,FALSE)&lt;&gt;"100%",FALSE)),"是","")</f>
        <v/>
      </c>
      <c r="O1451" s="7"/>
      <c r="P1451" s="8"/>
    </row>
    <row r="1452" ht="35" hidden="1" customHeight="1" spans="1:16">
      <c r="A1452" s="7">
        <v>1450</v>
      </c>
      <c r="B1452" s="7">
        <v>2024</v>
      </c>
      <c r="C1452" s="3" t="s">
        <v>16</v>
      </c>
      <c r="D1452" s="3" t="s">
        <v>977</v>
      </c>
      <c r="E1452" s="3" t="s">
        <v>981</v>
      </c>
      <c r="F1452" s="7">
        <v>202434210114</v>
      </c>
      <c r="G1452" s="3" t="s">
        <v>20</v>
      </c>
      <c r="H1452" s="7">
        <v>0</v>
      </c>
      <c r="I1452" s="7">
        <v>0</v>
      </c>
      <c r="J1452" s="7">
        <v>20.1</v>
      </c>
      <c r="K1452" s="7">
        <v>422</v>
      </c>
      <c r="L1452" s="7">
        <v>44</v>
      </c>
      <c r="M1452" s="7" t="str">
        <f>IF(COUNTIF(体测成绩!$A$2:$A$530,$F1452&amp;"")=0,"",IF(VLOOKUP($F1452&amp;"",体测成绩!$A$2:$B$530,2,FALSE)="免测",80,VLOOKUP($F1452&amp;"",体测成绩!$A$2:$B$530,2,FALSE)))</f>
        <v/>
      </c>
      <c r="N1452" s="7" t="str">
        <f>IF(OR(IFERROR(VALUE(M1452)&lt;80,FALSE),COUNTIF(缓考名单!$A$2:$A$49,$F1452&amp;"")&gt;0,COUNTIF(缓考名单!$B$2:$B$49,#REF!)&gt;0,IFERROR(VLOOKUP($F1452&amp;"",学年成绩!$A$2:$B$462,2,FALSE)&lt;&gt;"100%",FALSE)),"是","")</f>
        <v/>
      </c>
      <c r="O1452" s="7"/>
      <c r="P1452" s="8"/>
    </row>
    <row r="1453" ht="35" hidden="1" customHeight="1" spans="1:16">
      <c r="A1453" s="7">
        <v>1451</v>
      </c>
      <c r="B1453" s="7">
        <v>2024</v>
      </c>
      <c r="C1453" s="3" t="s">
        <v>16</v>
      </c>
      <c r="D1453" s="3" t="s">
        <v>977</v>
      </c>
      <c r="E1453" s="3" t="s">
        <v>981</v>
      </c>
      <c r="F1453" s="7">
        <v>202434210125</v>
      </c>
      <c r="G1453" s="3" t="s">
        <v>19</v>
      </c>
      <c r="H1453" s="7">
        <v>0</v>
      </c>
      <c r="I1453" s="7">
        <v>0</v>
      </c>
      <c r="J1453" s="7">
        <v>7.6</v>
      </c>
      <c r="K1453" s="7">
        <v>453</v>
      </c>
      <c r="L1453" s="7">
        <v>70</v>
      </c>
      <c r="M1453" s="7" t="str">
        <f>IF(COUNTIF(体测成绩!$A$2:$A$530,$F1453&amp;"")=0,"",IF(VLOOKUP($F1453&amp;"",体测成绩!$A$2:$B$530,2,FALSE)="免测",80,VLOOKUP($F1453&amp;"",体测成绩!$A$2:$B$530,2,FALSE)))</f>
        <v/>
      </c>
      <c r="N1453" s="7" t="str">
        <f>IF(OR(IFERROR(VALUE(M1453)&lt;80,FALSE),COUNTIF(缓考名单!$A$2:$A$49,$F1453&amp;"")&gt;0,COUNTIF(缓考名单!$B$2:$B$49,#REF!)&gt;0,IFERROR(VLOOKUP($F1453&amp;"",学年成绩!$A$2:$B$462,2,FALSE)&lt;&gt;"100%",FALSE)),"是","")</f>
        <v/>
      </c>
      <c r="O1453" s="7"/>
      <c r="P1453" s="8"/>
    </row>
    <row r="1454" ht="35" hidden="1" customHeight="1" spans="1:16">
      <c r="A1454" s="7">
        <v>1452</v>
      </c>
      <c r="B1454" s="7">
        <v>2024</v>
      </c>
      <c r="C1454" s="3" t="s">
        <v>16</v>
      </c>
      <c r="D1454" s="3" t="s">
        <v>977</v>
      </c>
      <c r="E1454" s="3" t="s">
        <v>981</v>
      </c>
      <c r="F1454" s="7">
        <v>202428110521</v>
      </c>
      <c r="G1454" s="3" t="s">
        <v>19</v>
      </c>
      <c r="H1454" s="7">
        <v>0</v>
      </c>
      <c r="I1454" s="7">
        <v>0</v>
      </c>
      <c r="J1454" s="7">
        <v>5</v>
      </c>
      <c r="K1454" s="7">
        <v>471</v>
      </c>
      <c r="L1454" s="7">
        <v>85</v>
      </c>
      <c r="M1454" s="7" t="str">
        <f>IF(COUNTIF(体测成绩!$A$2:$A$530,$F1454&amp;"")=0,"",IF(VLOOKUP($F1454&amp;"",体测成绩!$A$2:$B$530,2,FALSE)="免测",80,VLOOKUP($F1454&amp;"",体测成绩!$A$2:$B$530,2,FALSE)))</f>
        <v/>
      </c>
      <c r="N1454" s="7" t="str">
        <f>IF(OR(IFERROR(VALUE(M1454)&lt;80,FALSE),COUNTIF(缓考名单!$A$2:$A$49,$F1454&amp;"")&gt;0,COUNTIF(缓考名单!$B$2:$B$49,#REF!)&gt;0,IFERROR(VLOOKUP($F1454&amp;"",学年成绩!$A$2:$B$462,2,FALSE)&lt;&gt;"100%",FALSE)),"是","")</f>
        <v/>
      </c>
      <c r="O1454" s="7"/>
      <c r="P1454" s="8"/>
    </row>
    <row r="1455" ht="35" hidden="1" customHeight="1" spans="1:16">
      <c r="A1455" s="7">
        <v>1453</v>
      </c>
      <c r="B1455" s="7">
        <v>2024</v>
      </c>
      <c r="C1455" s="3" t="s">
        <v>16</v>
      </c>
      <c r="D1455" s="3" t="s">
        <v>977</v>
      </c>
      <c r="E1455" s="3" t="s">
        <v>981</v>
      </c>
      <c r="F1455" s="7">
        <v>202415210119</v>
      </c>
      <c r="G1455" s="3" t="s">
        <v>20</v>
      </c>
      <c r="H1455" s="7">
        <v>0</v>
      </c>
      <c r="I1455" s="7">
        <v>0</v>
      </c>
      <c r="J1455" s="7">
        <v>11.15</v>
      </c>
      <c r="K1455" s="7">
        <v>438</v>
      </c>
      <c r="L1455" s="7">
        <v>57</v>
      </c>
      <c r="M1455" s="7" t="str">
        <f>IF(COUNTIF(体测成绩!$A$2:$A$530,$F1455&amp;"")=0,"",IF(VLOOKUP($F1455&amp;"",体测成绩!$A$2:$B$530,2,FALSE)="免测",80,VLOOKUP($F1455&amp;"",体测成绩!$A$2:$B$530,2,FALSE)))</f>
        <v/>
      </c>
      <c r="N1455" s="7" t="str">
        <f>IF(OR(IFERROR(VALUE(M1455)&lt;80,FALSE),COUNTIF(缓考名单!$A$2:$A$49,$F1455&amp;"")&gt;0,COUNTIF(缓考名单!$B$2:$B$49,#REF!)&gt;0,IFERROR(VLOOKUP($F1455&amp;"",学年成绩!$A$2:$B$462,2,FALSE)&lt;&gt;"100%",FALSE)),"是","")</f>
        <v/>
      </c>
      <c r="O1455" s="7"/>
      <c r="P1455" s="8"/>
    </row>
    <row r="1456" ht="35" hidden="1" customHeight="1" spans="1:16">
      <c r="A1456" s="7">
        <v>1454</v>
      </c>
      <c r="B1456" s="7">
        <v>2024</v>
      </c>
      <c r="C1456" s="3" t="s">
        <v>16</v>
      </c>
      <c r="D1456" s="3" t="s">
        <v>977</v>
      </c>
      <c r="E1456" s="3" t="s">
        <v>981</v>
      </c>
      <c r="F1456" s="7">
        <v>202334210217</v>
      </c>
      <c r="G1456" s="3" t="s">
        <v>20</v>
      </c>
      <c r="H1456" s="7">
        <v>0</v>
      </c>
      <c r="I1456" s="7">
        <v>0</v>
      </c>
      <c r="J1456" s="7">
        <v>5</v>
      </c>
      <c r="K1456" s="7">
        <v>471</v>
      </c>
      <c r="L1456" s="7">
        <v>85</v>
      </c>
      <c r="M1456" s="7" t="str">
        <f>IF(COUNTIF(体测成绩!$A$2:$A$530,$F1456&amp;"")=0,"",IF(VLOOKUP($F1456&amp;"",体测成绩!$A$2:$B$530,2,FALSE)="免测",80,VLOOKUP($F1456&amp;"",体测成绩!$A$2:$B$530,2,FALSE)))</f>
        <v/>
      </c>
      <c r="N1456" s="7" t="str">
        <f>IF(OR(IFERROR(VALUE(M1456)&lt;80,FALSE),COUNTIF(缓考名单!$A$2:$A$49,$F1456&amp;"")&gt;0,COUNTIF(缓考名单!$B$2:$B$49,#REF!)&gt;0,IFERROR(VLOOKUP($F1456&amp;"",学年成绩!$A$2:$B$462,2,FALSE)&lt;&gt;"100%",FALSE)),"是","")</f>
        <v/>
      </c>
      <c r="O1456" s="7"/>
      <c r="P1456" s="8"/>
    </row>
    <row r="1457" ht="35" hidden="1" customHeight="1" spans="1:16">
      <c r="A1457" s="7">
        <v>1455</v>
      </c>
      <c r="B1457" s="7">
        <v>2024</v>
      </c>
      <c r="C1457" s="3" t="s">
        <v>16</v>
      </c>
      <c r="D1457" s="3" t="s">
        <v>977</v>
      </c>
      <c r="E1457" s="3" t="s">
        <v>981</v>
      </c>
      <c r="F1457" s="7">
        <v>202434210128</v>
      </c>
      <c r="G1457" s="3" t="s">
        <v>19</v>
      </c>
      <c r="H1457" s="7">
        <v>0</v>
      </c>
      <c r="I1457" s="7">
        <v>0</v>
      </c>
      <c r="J1457" s="7">
        <v>5</v>
      </c>
      <c r="K1457" s="7">
        <v>471</v>
      </c>
      <c r="L1457" s="7">
        <v>85</v>
      </c>
      <c r="M1457" s="7" t="str">
        <f>IF(COUNTIF(体测成绩!$A$2:$A$530,$F1457&amp;"")=0,"",IF(VLOOKUP($F1457&amp;"",体测成绩!$A$2:$B$530,2,FALSE)="免测",80,VLOOKUP($F1457&amp;"",体测成绩!$A$2:$B$530,2,FALSE)))</f>
        <v/>
      </c>
      <c r="N1457" s="7" t="str">
        <f>IF(OR(IFERROR(VALUE(M1457)&lt;80,FALSE),COUNTIF(缓考名单!$A$2:$A$49,$F1457&amp;"")&gt;0,COUNTIF(缓考名单!$B$2:$B$49,#REF!)&gt;0,IFERROR(VLOOKUP($F1457&amp;"",学年成绩!$A$2:$B$462,2,FALSE)&lt;&gt;"100%",FALSE)),"是","")</f>
        <v/>
      </c>
      <c r="O1457" s="7"/>
      <c r="P1457" s="8"/>
    </row>
    <row r="1458" ht="35" hidden="1" customHeight="1" spans="1:16">
      <c r="A1458" s="7">
        <v>1456</v>
      </c>
      <c r="B1458" s="7">
        <v>2024</v>
      </c>
      <c r="C1458" s="3" t="s">
        <v>16</v>
      </c>
      <c r="D1458" s="3" t="s">
        <v>977</v>
      </c>
      <c r="E1458" s="3" t="s">
        <v>981</v>
      </c>
      <c r="F1458" s="7">
        <v>202434210108</v>
      </c>
      <c r="G1458" s="3" t="s">
        <v>19</v>
      </c>
      <c r="H1458" s="7">
        <v>0</v>
      </c>
      <c r="I1458" s="7">
        <v>0</v>
      </c>
      <c r="J1458" s="7">
        <v>6.4</v>
      </c>
      <c r="K1458" s="7">
        <v>460</v>
      </c>
      <c r="L1458" s="7">
        <v>76</v>
      </c>
      <c r="M1458" s="7" t="str">
        <f>IF(COUNTIF(体测成绩!$A$2:$A$530,$F1458&amp;"")=0,"",IF(VLOOKUP($F1458&amp;"",体测成绩!$A$2:$B$530,2,FALSE)="免测",80,VLOOKUP($F1458&amp;"",体测成绩!$A$2:$B$530,2,FALSE)))</f>
        <v/>
      </c>
      <c r="N1458" s="7" t="str">
        <f>IF(OR(IFERROR(VALUE(M1458)&lt;80,FALSE),COUNTIF(缓考名单!$A$2:$A$49,$F1458&amp;"")&gt;0,COUNTIF(缓考名单!$B$2:$B$49,#REF!)&gt;0,IFERROR(VLOOKUP($F1458&amp;"",学年成绩!$A$2:$B$462,2,FALSE)&lt;&gt;"100%",FALSE)),"是","")</f>
        <v/>
      </c>
      <c r="O1458" s="7"/>
      <c r="P1458" s="8"/>
    </row>
    <row r="1459" ht="35" hidden="1" customHeight="1" spans="1:16">
      <c r="A1459" s="7">
        <v>1457</v>
      </c>
      <c r="B1459" s="7">
        <v>2024</v>
      </c>
      <c r="C1459" s="3" t="s">
        <v>16</v>
      </c>
      <c r="D1459" s="3" t="s">
        <v>977</v>
      </c>
      <c r="E1459" s="3" t="s">
        <v>981</v>
      </c>
      <c r="F1459" s="7">
        <v>202434210109</v>
      </c>
      <c r="G1459" s="3" t="s">
        <v>19</v>
      </c>
      <c r="H1459" s="7">
        <v>0</v>
      </c>
      <c r="I1459" s="7">
        <v>0</v>
      </c>
      <c r="J1459" s="7">
        <v>6</v>
      </c>
      <c r="K1459" s="7">
        <v>461</v>
      </c>
      <c r="L1459" s="7">
        <v>77</v>
      </c>
      <c r="M1459" s="7" t="str">
        <f>IF(COUNTIF(体测成绩!$A$2:$A$530,$F1459&amp;"")=0,"",IF(VLOOKUP($F1459&amp;"",体测成绩!$A$2:$B$530,2,FALSE)="免测",80,VLOOKUP($F1459&amp;"",体测成绩!$A$2:$B$530,2,FALSE)))</f>
        <v/>
      </c>
      <c r="N1459" s="7" t="str">
        <f>IF(OR(IFERROR(VALUE(M1459)&lt;80,FALSE),COUNTIF(缓考名单!$A$2:$A$49,$F1459&amp;"")&gt;0,COUNTIF(缓考名单!$B$2:$B$49,#REF!)&gt;0,IFERROR(VLOOKUP($F1459&amp;"",学年成绩!$A$2:$B$462,2,FALSE)&lt;&gt;"100%",FALSE)),"是","")</f>
        <v/>
      </c>
      <c r="O1459" s="7"/>
      <c r="P1459" s="8"/>
    </row>
    <row r="1460" ht="35" hidden="1" customHeight="1" spans="1:16">
      <c r="A1460" s="7">
        <v>1458</v>
      </c>
      <c r="B1460" s="7">
        <v>2024</v>
      </c>
      <c r="C1460" s="3" t="s">
        <v>16</v>
      </c>
      <c r="D1460" s="3" t="s">
        <v>977</v>
      </c>
      <c r="E1460" s="3" t="s">
        <v>981</v>
      </c>
      <c r="F1460" s="7">
        <v>202434210105</v>
      </c>
      <c r="G1460" s="3" t="s">
        <v>19</v>
      </c>
      <c r="H1460" s="7">
        <v>0</v>
      </c>
      <c r="I1460" s="7">
        <v>0</v>
      </c>
      <c r="J1460" s="7">
        <v>19.8</v>
      </c>
      <c r="K1460" s="7">
        <v>423</v>
      </c>
      <c r="L1460" s="7">
        <v>45</v>
      </c>
      <c r="M1460" s="7" t="str">
        <f>IF(COUNTIF(体测成绩!$A$2:$A$530,$F1460&amp;"")=0,"",IF(VLOOKUP($F1460&amp;"",体测成绩!$A$2:$B$530,2,FALSE)="免测",80,VLOOKUP($F1460&amp;"",体测成绩!$A$2:$B$530,2,FALSE)))</f>
        <v/>
      </c>
      <c r="N1460" s="7" t="str">
        <f>IF(OR(IFERROR(VALUE(M1460)&lt;80,FALSE),COUNTIF(缓考名单!$A$2:$A$49,$F1460&amp;"")&gt;0,COUNTIF(缓考名单!$B$2:$B$49,#REF!)&gt;0,IFERROR(VLOOKUP($F1460&amp;"",学年成绩!$A$2:$B$462,2,FALSE)&lt;&gt;"100%",FALSE)),"是","")</f>
        <v/>
      </c>
      <c r="O1460" s="7"/>
      <c r="P1460" s="8"/>
    </row>
    <row r="1461" ht="35" hidden="1" customHeight="1" spans="1:16">
      <c r="A1461" s="7">
        <v>1459</v>
      </c>
      <c r="B1461" s="7">
        <v>2024</v>
      </c>
      <c r="C1461" s="3" t="s">
        <v>16</v>
      </c>
      <c r="D1461" s="3" t="s">
        <v>977</v>
      </c>
      <c r="E1461" s="3" t="s">
        <v>981</v>
      </c>
      <c r="F1461" s="7">
        <v>202434210104</v>
      </c>
      <c r="G1461" s="3" t="s">
        <v>19</v>
      </c>
      <c r="H1461" s="7">
        <v>0</v>
      </c>
      <c r="I1461" s="7">
        <v>0</v>
      </c>
      <c r="J1461" s="7">
        <v>5</v>
      </c>
      <c r="K1461" s="7">
        <v>471</v>
      </c>
      <c r="L1461" s="7">
        <v>85</v>
      </c>
      <c r="M1461" s="7" t="str">
        <f>IF(COUNTIF(体测成绩!$A$2:$A$530,$F1461&amp;"")=0,"",IF(VLOOKUP($F1461&amp;"",体测成绩!$A$2:$B$530,2,FALSE)="免测",80,VLOOKUP($F1461&amp;"",体测成绩!$A$2:$B$530,2,FALSE)))</f>
        <v/>
      </c>
      <c r="N1461" s="7" t="str">
        <f>IF(OR(IFERROR(VALUE(M1461)&lt;80,FALSE),COUNTIF(缓考名单!$A$2:$A$49,$F1461&amp;"")&gt;0,COUNTIF(缓考名单!$B$2:$B$49,#REF!)&gt;0,IFERROR(VLOOKUP($F1461&amp;"",学年成绩!$A$2:$B$462,2,FALSE)&lt;&gt;"100%",FALSE)),"是","")</f>
        <v/>
      </c>
      <c r="O1461" s="7"/>
      <c r="P1461" s="8"/>
    </row>
    <row r="1462" ht="35" hidden="1" customHeight="1" spans="1:16">
      <c r="A1462" s="7">
        <v>1460</v>
      </c>
      <c r="B1462" s="7">
        <v>2024</v>
      </c>
      <c r="C1462" s="3" t="s">
        <v>16</v>
      </c>
      <c r="D1462" s="3" t="s">
        <v>977</v>
      </c>
      <c r="E1462" s="3" t="s">
        <v>981</v>
      </c>
      <c r="F1462" s="7">
        <v>202434210101</v>
      </c>
      <c r="G1462" s="3" t="s">
        <v>19</v>
      </c>
      <c r="H1462" s="7">
        <v>0</v>
      </c>
      <c r="I1462" s="7">
        <v>0</v>
      </c>
      <c r="J1462" s="7">
        <v>5</v>
      </c>
      <c r="K1462" s="7">
        <v>471</v>
      </c>
      <c r="L1462" s="7">
        <v>85</v>
      </c>
      <c r="M1462" s="7" t="str">
        <f>IF(COUNTIF(体测成绩!$A$2:$A$530,$F1462&amp;"")=0,"",IF(VLOOKUP($F1462&amp;"",体测成绩!$A$2:$B$530,2,FALSE)="免测",80,VLOOKUP($F1462&amp;"",体测成绩!$A$2:$B$530,2,FALSE)))</f>
        <v/>
      </c>
      <c r="N1462" s="7" t="str">
        <f>IF(OR(IFERROR(VALUE(M1462)&lt;80,FALSE),COUNTIF(缓考名单!$A$2:$A$49,$F1462&amp;"")&gt;0,COUNTIF(缓考名单!$B$2:$B$49,#REF!)&gt;0,IFERROR(VLOOKUP($F1462&amp;"",学年成绩!$A$2:$B$462,2,FALSE)&lt;&gt;"100%",FALSE)),"是","")</f>
        <v/>
      </c>
      <c r="O1462" s="7"/>
      <c r="P1462" s="8"/>
    </row>
    <row r="1463" ht="35" hidden="1" customHeight="1" spans="1:16">
      <c r="A1463" s="7">
        <v>1461</v>
      </c>
      <c r="B1463" s="7">
        <v>2024</v>
      </c>
      <c r="C1463" s="3" t="s">
        <v>16</v>
      </c>
      <c r="D1463" s="3" t="s">
        <v>977</v>
      </c>
      <c r="E1463" s="3" t="s">
        <v>981</v>
      </c>
      <c r="F1463" s="7">
        <v>202434210103</v>
      </c>
      <c r="G1463" s="3" t="s">
        <v>20</v>
      </c>
      <c r="H1463" s="7">
        <v>0</v>
      </c>
      <c r="I1463" s="7">
        <v>0</v>
      </c>
      <c r="J1463" s="7">
        <v>12.5</v>
      </c>
      <c r="K1463" s="7">
        <v>434</v>
      </c>
      <c r="L1463" s="7">
        <v>55</v>
      </c>
      <c r="M1463" s="7" t="str">
        <f>IF(COUNTIF(体测成绩!$A$2:$A$530,$F1463&amp;"")=0,"",IF(VLOOKUP($F1463&amp;"",体测成绩!$A$2:$B$530,2,FALSE)="免测",80,VLOOKUP($F1463&amp;"",体测成绩!$A$2:$B$530,2,FALSE)))</f>
        <v/>
      </c>
      <c r="N1463" s="7" t="str">
        <f>IF(OR(IFERROR(VALUE(M1463)&lt;80,FALSE),COUNTIF(缓考名单!$A$2:$A$49,$F1463&amp;"")&gt;0,COUNTIF(缓考名单!$B$2:$B$49,#REF!)&gt;0,IFERROR(VLOOKUP($F1463&amp;"",学年成绩!$A$2:$B$462,2,FALSE)&lt;&gt;"100%",FALSE)),"是","")</f>
        <v/>
      </c>
      <c r="O1463" s="7"/>
      <c r="P1463" s="8"/>
    </row>
    <row r="1464" ht="35" hidden="1" customHeight="1" spans="1:16">
      <c r="A1464" s="7">
        <v>1462</v>
      </c>
      <c r="B1464" s="7">
        <v>2024</v>
      </c>
      <c r="C1464" s="3" t="s">
        <v>16</v>
      </c>
      <c r="D1464" s="3" t="s">
        <v>977</v>
      </c>
      <c r="E1464" s="3" t="s">
        <v>981</v>
      </c>
      <c r="F1464" s="7">
        <v>202434210111</v>
      </c>
      <c r="G1464" s="3" t="s">
        <v>20</v>
      </c>
      <c r="H1464" s="7">
        <v>0</v>
      </c>
      <c r="I1464" s="7">
        <v>0</v>
      </c>
      <c r="J1464" s="7">
        <v>5</v>
      </c>
      <c r="K1464" s="7">
        <v>471</v>
      </c>
      <c r="L1464" s="7">
        <v>85</v>
      </c>
      <c r="M1464" s="7" t="str">
        <f>IF(COUNTIF(体测成绩!$A$2:$A$530,$F1464&amp;"")=0,"",IF(VLOOKUP($F1464&amp;"",体测成绩!$A$2:$B$530,2,FALSE)="免测",80,VLOOKUP($F1464&amp;"",体测成绩!$A$2:$B$530,2,FALSE)))</f>
        <v/>
      </c>
      <c r="N1464" s="7" t="str">
        <f>IF(OR(IFERROR(VALUE(M1464)&lt;80,FALSE),COUNTIF(缓考名单!$A$2:$A$49,$F1464&amp;"")&gt;0,COUNTIF(缓考名单!$B$2:$B$49,#REF!)&gt;0,IFERROR(VLOOKUP($F1464&amp;"",学年成绩!$A$2:$B$462,2,FALSE)&lt;&gt;"100%",FALSE)),"是","")</f>
        <v/>
      </c>
      <c r="O1464" s="7"/>
      <c r="P1464" s="8"/>
    </row>
    <row r="1465" ht="35" hidden="1" customHeight="1" spans="1:16">
      <c r="A1465" s="7">
        <v>1463</v>
      </c>
      <c r="B1465" s="7">
        <v>2024</v>
      </c>
      <c r="C1465" s="3" t="s">
        <v>16</v>
      </c>
      <c r="D1465" s="3" t="s">
        <v>977</v>
      </c>
      <c r="E1465" s="3" t="s">
        <v>981</v>
      </c>
      <c r="F1465" s="7">
        <v>202434210123</v>
      </c>
      <c r="G1465" s="3" t="s">
        <v>20</v>
      </c>
      <c r="H1465" s="7">
        <v>0</v>
      </c>
      <c r="I1465" s="7">
        <v>0</v>
      </c>
      <c r="J1465" s="7">
        <v>14.5</v>
      </c>
      <c r="K1465" s="7">
        <v>427</v>
      </c>
      <c r="L1465" s="7">
        <v>49</v>
      </c>
      <c r="M1465" s="7" t="str">
        <f>IF(COUNTIF(体测成绩!$A$2:$A$530,$F1465&amp;"")=0,"",IF(VLOOKUP($F1465&amp;"",体测成绩!$A$2:$B$530,2,FALSE)="免测",80,VLOOKUP($F1465&amp;"",体测成绩!$A$2:$B$530,2,FALSE)))</f>
        <v/>
      </c>
      <c r="N1465" s="7" t="str">
        <f>IF(OR(IFERROR(VALUE(M1465)&lt;80,FALSE),COUNTIF(缓考名单!$A$2:$A$49,$F1465&amp;"")&gt;0,COUNTIF(缓考名单!$B$2:$B$49,#REF!)&gt;0,IFERROR(VLOOKUP($F1465&amp;"",学年成绩!$A$2:$B$462,2,FALSE)&lt;&gt;"100%",FALSE)),"是","")</f>
        <v/>
      </c>
      <c r="O1465" s="7"/>
      <c r="P1465" s="8"/>
    </row>
    <row r="1466" ht="35" hidden="1" customHeight="1" spans="1:16">
      <c r="A1466" s="7">
        <v>1464</v>
      </c>
      <c r="B1466" s="7">
        <v>2024</v>
      </c>
      <c r="C1466" s="3" t="s">
        <v>16</v>
      </c>
      <c r="D1466" s="3" t="s">
        <v>977</v>
      </c>
      <c r="E1466" s="3" t="s">
        <v>982</v>
      </c>
      <c r="F1466" s="7">
        <v>202413210218</v>
      </c>
      <c r="G1466" s="3" t="s">
        <v>20</v>
      </c>
      <c r="H1466" s="7">
        <v>0</v>
      </c>
      <c r="I1466" s="7">
        <v>0</v>
      </c>
      <c r="J1466" s="7">
        <v>4.96</v>
      </c>
      <c r="K1466" s="7">
        <v>494</v>
      </c>
      <c r="L1466" s="7">
        <v>108</v>
      </c>
      <c r="M1466" s="7" t="str">
        <f>IF(COUNTIF(体测成绩!$A$2:$A$530,$F1466&amp;"")=0,"",IF(VLOOKUP($F1466&amp;"",体测成绩!$A$2:$B$530,2,FALSE)="免测",80,VLOOKUP($F1466&amp;"",体测成绩!$A$2:$B$530,2,FALSE)))</f>
        <v/>
      </c>
      <c r="N1466" s="7" t="str">
        <f>IF(OR(IFERROR(VALUE(M1466)&lt;80,FALSE),COUNTIF(缓考名单!$A$2:$A$49,$F1466&amp;"")&gt;0,COUNTIF(缓考名单!$B$2:$B$49,#REF!)&gt;0,IFERROR(VLOOKUP($F1466&amp;"",学年成绩!$A$2:$B$462,2,FALSE)&lt;&gt;"100%",FALSE)),"是","")</f>
        <v/>
      </c>
      <c r="O1466" s="7"/>
      <c r="P1466" s="8"/>
    </row>
    <row r="1467" ht="35" hidden="1" customHeight="1" spans="1:16">
      <c r="A1467" s="7">
        <v>1465</v>
      </c>
      <c r="B1467" s="7">
        <v>2024</v>
      </c>
      <c r="C1467" s="3" t="s">
        <v>16</v>
      </c>
      <c r="D1467" s="3" t="s">
        <v>977</v>
      </c>
      <c r="E1467" s="3" t="s">
        <v>982</v>
      </c>
      <c r="F1467" s="7">
        <v>202434210211</v>
      </c>
      <c r="G1467" s="3" t="s">
        <v>19</v>
      </c>
      <c r="H1467" s="7">
        <v>0</v>
      </c>
      <c r="I1467" s="7">
        <v>0</v>
      </c>
      <c r="J1467" s="7">
        <v>8.2</v>
      </c>
      <c r="K1467" s="7">
        <v>451</v>
      </c>
      <c r="L1467" s="7">
        <v>68</v>
      </c>
      <c r="M1467" s="7" t="str">
        <f>IF(COUNTIF(体测成绩!$A$2:$A$530,$F1467&amp;"")=0,"",IF(VLOOKUP($F1467&amp;"",体测成绩!$A$2:$B$530,2,FALSE)="免测",80,VLOOKUP($F1467&amp;"",体测成绩!$A$2:$B$530,2,FALSE)))</f>
        <v/>
      </c>
      <c r="N1467" s="7" t="str">
        <f>IF(OR(IFERROR(VALUE(M1467)&lt;80,FALSE),COUNTIF(缓考名单!$A$2:$A$49,$F1467&amp;"")&gt;0,COUNTIF(缓考名单!$B$2:$B$49,#REF!)&gt;0,IFERROR(VLOOKUP($F1467&amp;"",学年成绩!$A$2:$B$462,2,FALSE)&lt;&gt;"100%",FALSE)),"是","")</f>
        <v/>
      </c>
      <c r="O1467" s="7"/>
      <c r="P1467" s="8"/>
    </row>
    <row r="1468" ht="35" hidden="1" customHeight="1" spans="1:16">
      <c r="A1468" s="7">
        <v>1466</v>
      </c>
      <c r="B1468" s="7">
        <v>2024</v>
      </c>
      <c r="C1468" s="3" t="s">
        <v>16</v>
      </c>
      <c r="D1468" s="3" t="s">
        <v>977</v>
      </c>
      <c r="E1468" s="3" t="s">
        <v>982</v>
      </c>
      <c r="F1468" s="7">
        <v>202434210210</v>
      </c>
      <c r="G1468" s="3" t="s">
        <v>19</v>
      </c>
      <c r="H1468" s="7">
        <v>0</v>
      </c>
      <c r="I1468" s="7">
        <v>0</v>
      </c>
      <c r="J1468" s="7">
        <v>25.7</v>
      </c>
      <c r="K1468" s="7">
        <v>152</v>
      </c>
      <c r="L1468" s="7">
        <v>15</v>
      </c>
      <c r="M1468" s="7" t="str">
        <f>IF(COUNTIF(体测成绩!$A$2:$A$530,$F1468&amp;"")=0,"",IF(VLOOKUP($F1468&amp;"",体测成绩!$A$2:$B$530,2,FALSE)="免测",80,VLOOKUP($F1468&amp;"",体测成绩!$A$2:$B$530,2,FALSE)))</f>
        <v/>
      </c>
      <c r="N1468" s="7" t="str">
        <f>IF(OR(IFERROR(VALUE(M1468)&lt;80,FALSE),COUNTIF(缓考名单!$A$2:$A$49,$F1468&amp;"")&gt;0,COUNTIF(缓考名单!$B$2:$B$49,#REF!)&gt;0,IFERROR(VLOOKUP($F1468&amp;"",学年成绩!$A$2:$B$462,2,FALSE)&lt;&gt;"100%",FALSE)),"是","")</f>
        <v/>
      </c>
      <c r="O1468" s="7"/>
      <c r="P1468" s="8"/>
    </row>
    <row r="1469" ht="35" hidden="1" customHeight="1" spans="1:16">
      <c r="A1469" s="7">
        <v>1467</v>
      </c>
      <c r="B1469" s="7">
        <v>2024</v>
      </c>
      <c r="C1469" s="3" t="s">
        <v>16</v>
      </c>
      <c r="D1469" s="3" t="s">
        <v>977</v>
      </c>
      <c r="E1469" s="3" t="s">
        <v>982</v>
      </c>
      <c r="F1469" s="7">
        <v>202434210232</v>
      </c>
      <c r="G1469" s="3" t="s">
        <v>19</v>
      </c>
      <c r="H1469" s="7">
        <v>0</v>
      </c>
      <c r="I1469" s="7">
        <v>0</v>
      </c>
      <c r="J1469" s="7">
        <v>9.1</v>
      </c>
      <c r="K1469" s="7">
        <v>444</v>
      </c>
      <c r="L1469" s="7">
        <v>62</v>
      </c>
      <c r="M1469" s="7" t="str">
        <f>IF(COUNTIF(体测成绩!$A$2:$A$530,$F1469&amp;"")=0,"",IF(VLOOKUP($F1469&amp;"",体测成绩!$A$2:$B$530,2,FALSE)="免测",80,VLOOKUP($F1469&amp;"",体测成绩!$A$2:$B$530,2,FALSE)))</f>
        <v/>
      </c>
      <c r="N1469" s="7" t="str">
        <f>IF(OR(IFERROR(VALUE(M1469)&lt;80,FALSE),COUNTIF(缓考名单!$A$2:$A$49,$F1469&amp;"")&gt;0,COUNTIF(缓考名单!$B$2:$B$49,#REF!)&gt;0,IFERROR(VLOOKUP($F1469&amp;"",学年成绩!$A$2:$B$462,2,FALSE)&lt;&gt;"100%",FALSE)),"是","")</f>
        <v/>
      </c>
      <c r="O1469" s="7"/>
      <c r="P1469" s="8"/>
    </row>
    <row r="1470" ht="35" hidden="1" customHeight="1" spans="1:16">
      <c r="A1470" s="7">
        <v>1468</v>
      </c>
      <c r="B1470" s="7">
        <v>2024</v>
      </c>
      <c r="C1470" s="3" t="s">
        <v>16</v>
      </c>
      <c r="D1470" s="3" t="s">
        <v>977</v>
      </c>
      <c r="E1470" s="3" t="s">
        <v>982</v>
      </c>
      <c r="F1470" s="7">
        <v>202434210233</v>
      </c>
      <c r="G1470" s="3" t="s">
        <v>20</v>
      </c>
      <c r="H1470" s="7">
        <v>0</v>
      </c>
      <c r="I1470" s="7">
        <v>0</v>
      </c>
      <c r="J1470" s="7">
        <v>15.65</v>
      </c>
      <c r="K1470" s="7">
        <v>425</v>
      </c>
      <c r="L1470" s="7">
        <v>47</v>
      </c>
      <c r="M1470" s="7" t="str">
        <f>IF(COUNTIF(体测成绩!$A$2:$A$530,$F1470&amp;"")=0,"",IF(VLOOKUP($F1470&amp;"",体测成绩!$A$2:$B$530,2,FALSE)="免测",80,VLOOKUP($F1470&amp;"",体测成绩!$A$2:$B$530,2,FALSE)))</f>
        <v/>
      </c>
      <c r="N1470" s="7" t="str">
        <f>IF(OR(IFERROR(VALUE(M1470)&lt;80,FALSE),COUNTIF(缓考名单!$A$2:$A$49,$F1470&amp;"")&gt;0,COUNTIF(缓考名单!$B$2:$B$49,#REF!)&gt;0,IFERROR(VLOOKUP($F1470&amp;"",学年成绩!$A$2:$B$462,2,FALSE)&lt;&gt;"100%",FALSE)),"是","")</f>
        <v/>
      </c>
      <c r="O1470" s="7"/>
      <c r="P1470" s="8"/>
    </row>
    <row r="1471" ht="35" hidden="1" customHeight="1" spans="1:16">
      <c r="A1471" s="7">
        <v>1469</v>
      </c>
      <c r="B1471" s="7">
        <v>2024</v>
      </c>
      <c r="C1471" s="3" t="s">
        <v>16</v>
      </c>
      <c r="D1471" s="3" t="s">
        <v>977</v>
      </c>
      <c r="E1471" s="3" t="s">
        <v>982</v>
      </c>
      <c r="F1471" s="7">
        <v>202434210220</v>
      </c>
      <c r="G1471" s="3" t="s">
        <v>20</v>
      </c>
      <c r="H1471" s="7">
        <v>0</v>
      </c>
      <c r="I1471" s="7">
        <v>0</v>
      </c>
      <c r="J1471" s="7">
        <v>5</v>
      </c>
      <c r="K1471" s="7">
        <v>471</v>
      </c>
      <c r="L1471" s="7">
        <v>85</v>
      </c>
      <c r="M1471" s="7" t="str">
        <f>IF(COUNTIF(体测成绩!$A$2:$A$530,$F1471&amp;"")=0,"",IF(VLOOKUP($F1471&amp;"",体测成绩!$A$2:$B$530,2,FALSE)="免测",80,VLOOKUP($F1471&amp;"",体测成绩!$A$2:$B$530,2,FALSE)))</f>
        <v/>
      </c>
      <c r="N1471" s="7" t="str">
        <f>IF(OR(IFERROR(VALUE(M1471)&lt;80,FALSE),COUNTIF(缓考名单!$A$2:$A$49,$F1471&amp;"")&gt;0,COUNTIF(缓考名单!$B$2:$B$49,#REF!)&gt;0,IFERROR(VLOOKUP($F1471&amp;"",学年成绩!$A$2:$B$462,2,FALSE)&lt;&gt;"100%",FALSE)),"是","")</f>
        <v/>
      </c>
      <c r="O1471" s="7"/>
      <c r="P1471" s="8"/>
    </row>
    <row r="1472" ht="35" hidden="1" customHeight="1" spans="1:16">
      <c r="A1472" s="7">
        <v>1470</v>
      </c>
      <c r="B1472" s="7">
        <v>2024</v>
      </c>
      <c r="C1472" s="3" t="s">
        <v>16</v>
      </c>
      <c r="D1472" s="3" t="s">
        <v>977</v>
      </c>
      <c r="E1472" s="3" t="s">
        <v>982</v>
      </c>
      <c r="F1472" s="7">
        <v>202434210208</v>
      </c>
      <c r="G1472" s="3" t="s">
        <v>20</v>
      </c>
      <c r="H1472" s="7">
        <v>0</v>
      </c>
      <c r="I1472" s="7">
        <v>0</v>
      </c>
      <c r="J1472" s="7">
        <v>8.45</v>
      </c>
      <c r="K1472" s="7">
        <v>450</v>
      </c>
      <c r="L1472" s="7">
        <v>67</v>
      </c>
      <c r="M1472" s="7" t="str">
        <f>IF(COUNTIF(体测成绩!$A$2:$A$530,$F1472&amp;"")=0,"",IF(VLOOKUP($F1472&amp;"",体测成绩!$A$2:$B$530,2,FALSE)="免测",80,VLOOKUP($F1472&amp;"",体测成绩!$A$2:$B$530,2,FALSE)))</f>
        <v/>
      </c>
      <c r="N1472" s="7" t="str">
        <f>IF(OR(IFERROR(VALUE(M1472)&lt;80,FALSE),COUNTIF(缓考名单!$A$2:$A$49,$F1472&amp;"")&gt;0,COUNTIF(缓考名单!$B$2:$B$49,#REF!)&gt;0,IFERROR(VLOOKUP($F1472&amp;"",学年成绩!$A$2:$B$462,2,FALSE)&lt;&gt;"100%",FALSE)),"是","")</f>
        <v/>
      </c>
      <c r="O1472" s="7"/>
      <c r="P1472" s="8"/>
    </row>
    <row r="1473" ht="35" hidden="1" customHeight="1" spans="1:16">
      <c r="A1473" s="7">
        <v>1471</v>
      </c>
      <c r="B1473" s="7">
        <v>2024</v>
      </c>
      <c r="C1473" s="3" t="s">
        <v>16</v>
      </c>
      <c r="D1473" s="3" t="s">
        <v>977</v>
      </c>
      <c r="E1473" s="3" t="s">
        <v>982</v>
      </c>
      <c r="F1473" s="7">
        <v>202434210228</v>
      </c>
      <c r="G1473" s="3" t="s">
        <v>20</v>
      </c>
      <c r="H1473" s="7">
        <v>0</v>
      </c>
      <c r="I1473" s="7">
        <v>0</v>
      </c>
      <c r="J1473" s="7">
        <v>20.16</v>
      </c>
      <c r="K1473" s="7">
        <v>421</v>
      </c>
      <c r="L1473" s="7">
        <v>43</v>
      </c>
      <c r="M1473" s="7" t="str">
        <f>IF(COUNTIF(体测成绩!$A$2:$A$530,$F1473&amp;"")=0,"",IF(VLOOKUP($F1473&amp;"",体测成绩!$A$2:$B$530,2,FALSE)="免测",80,VLOOKUP($F1473&amp;"",体测成绩!$A$2:$B$530,2,FALSE)))</f>
        <v/>
      </c>
      <c r="N1473" s="7" t="str">
        <f>IF(OR(IFERROR(VALUE(M1473)&lt;80,FALSE),COUNTIF(缓考名单!$A$2:$A$49,$F1473&amp;"")&gt;0,COUNTIF(缓考名单!$B$2:$B$49,#REF!)&gt;0,IFERROR(VLOOKUP($F1473&amp;"",学年成绩!$A$2:$B$462,2,FALSE)&lt;&gt;"100%",FALSE)),"是","")</f>
        <v/>
      </c>
      <c r="O1473" s="7"/>
      <c r="P1473" s="8"/>
    </row>
    <row r="1474" ht="35" hidden="1" customHeight="1" spans="1:16">
      <c r="A1474" s="7">
        <v>1472</v>
      </c>
      <c r="B1474" s="7">
        <v>2024</v>
      </c>
      <c r="C1474" s="3" t="s">
        <v>16</v>
      </c>
      <c r="D1474" s="3" t="s">
        <v>977</v>
      </c>
      <c r="E1474" s="3" t="s">
        <v>982</v>
      </c>
      <c r="F1474" s="7">
        <v>202434210231</v>
      </c>
      <c r="G1474" s="3" t="s">
        <v>20</v>
      </c>
      <c r="H1474" s="7">
        <v>0</v>
      </c>
      <c r="I1474" s="7">
        <v>0</v>
      </c>
      <c r="J1474" s="7">
        <v>13.4</v>
      </c>
      <c r="K1474" s="7">
        <v>430</v>
      </c>
      <c r="L1474" s="7">
        <v>51</v>
      </c>
      <c r="M1474" s="7" t="str">
        <f>IF(COUNTIF(体测成绩!$A$2:$A$530,$F1474&amp;"")=0,"",IF(VLOOKUP($F1474&amp;"",体测成绩!$A$2:$B$530,2,FALSE)="免测",80,VLOOKUP($F1474&amp;"",体测成绩!$A$2:$B$530,2,FALSE)))</f>
        <v/>
      </c>
      <c r="N1474" s="7" t="str">
        <f>IF(OR(IFERROR(VALUE(M1474)&lt;80,FALSE),COUNTIF(缓考名单!$A$2:$A$49,$F1474&amp;"")&gt;0,COUNTIF(缓考名单!$B$2:$B$49,#REF!)&gt;0,IFERROR(VLOOKUP($F1474&amp;"",学年成绩!$A$2:$B$462,2,FALSE)&lt;&gt;"100%",FALSE)),"是","")</f>
        <v/>
      </c>
      <c r="O1474" s="7"/>
      <c r="P1474" s="8"/>
    </row>
    <row r="1475" ht="35" hidden="1" customHeight="1" spans="1:16">
      <c r="A1475" s="7">
        <v>1473</v>
      </c>
      <c r="B1475" s="7">
        <v>2024</v>
      </c>
      <c r="C1475" s="3" t="s">
        <v>16</v>
      </c>
      <c r="D1475" s="3" t="s">
        <v>977</v>
      </c>
      <c r="E1475" s="3" t="s">
        <v>982</v>
      </c>
      <c r="F1475" s="7">
        <v>202434210224</v>
      </c>
      <c r="G1475" s="3" t="s">
        <v>19</v>
      </c>
      <c r="H1475" s="7">
        <v>0</v>
      </c>
      <c r="I1475" s="7">
        <v>0</v>
      </c>
      <c r="J1475" s="7">
        <v>5.7</v>
      </c>
      <c r="K1475" s="7">
        <v>467</v>
      </c>
      <c r="L1475" s="7">
        <v>82</v>
      </c>
      <c r="M1475" s="7" t="str">
        <f>IF(COUNTIF(体测成绩!$A$2:$A$530,$F1475&amp;"")=0,"",IF(VLOOKUP($F1475&amp;"",体测成绩!$A$2:$B$530,2,FALSE)="免测",80,VLOOKUP($F1475&amp;"",体测成绩!$A$2:$B$530,2,FALSE)))</f>
        <v/>
      </c>
      <c r="N1475" s="7" t="str">
        <f>IF(OR(IFERROR(VALUE(M1475)&lt;80,FALSE),COUNTIF(缓考名单!$A$2:$A$49,$F1475&amp;"")&gt;0,COUNTIF(缓考名单!$B$2:$B$49,#REF!)&gt;0,IFERROR(VLOOKUP($F1475&amp;"",学年成绩!$A$2:$B$462,2,FALSE)&lt;&gt;"100%",FALSE)),"是","")</f>
        <v/>
      </c>
      <c r="O1475" s="7"/>
      <c r="P1475" s="8"/>
    </row>
    <row r="1476" ht="35" hidden="1" customHeight="1" spans="1:16">
      <c r="A1476" s="7">
        <v>1474</v>
      </c>
      <c r="B1476" s="7">
        <v>2024</v>
      </c>
      <c r="C1476" s="3" t="s">
        <v>16</v>
      </c>
      <c r="D1476" s="3" t="s">
        <v>977</v>
      </c>
      <c r="E1476" s="3" t="s">
        <v>982</v>
      </c>
      <c r="F1476" s="7">
        <v>202434210206</v>
      </c>
      <c r="G1476" s="3" t="s">
        <v>19</v>
      </c>
      <c r="H1476" s="7">
        <v>0</v>
      </c>
      <c r="I1476" s="7">
        <v>0</v>
      </c>
      <c r="J1476" s="7">
        <v>9</v>
      </c>
      <c r="K1476" s="7">
        <v>445</v>
      </c>
      <c r="L1476" s="7">
        <v>63</v>
      </c>
      <c r="M1476" s="7" t="str">
        <f>IF(COUNTIF(体测成绩!$A$2:$A$530,$F1476&amp;"")=0,"",IF(VLOOKUP($F1476&amp;"",体测成绩!$A$2:$B$530,2,FALSE)="免测",80,VLOOKUP($F1476&amp;"",体测成绩!$A$2:$B$530,2,FALSE)))</f>
        <v/>
      </c>
      <c r="N1476" s="7" t="str">
        <f>IF(OR(IFERROR(VALUE(M1476)&lt;80,FALSE),COUNTIF(缓考名单!$A$2:$A$49,$F1476&amp;"")&gt;0,COUNTIF(缓考名单!$B$2:$B$49,#REF!)&gt;0,IFERROR(VLOOKUP($F1476&amp;"",学年成绩!$A$2:$B$462,2,FALSE)&lt;&gt;"100%",FALSE)),"是","")</f>
        <v/>
      </c>
      <c r="O1476" s="7"/>
      <c r="P1476" s="8"/>
    </row>
    <row r="1477" ht="35" hidden="1" customHeight="1" spans="1:16">
      <c r="A1477" s="7">
        <v>1475</v>
      </c>
      <c r="B1477" s="7">
        <v>2024</v>
      </c>
      <c r="C1477" s="3" t="s">
        <v>16</v>
      </c>
      <c r="D1477" s="3" t="s">
        <v>977</v>
      </c>
      <c r="E1477" s="3" t="s">
        <v>982</v>
      </c>
      <c r="F1477" s="7">
        <v>202434210207</v>
      </c>
      <c r="G1477" s="3" t="s">
        <v>19</v>
      </c>
      <c r="H1477" s="7">
        <v>0</v>
      </c>
      <c r="I1477" s="7">
        <v>0</v>
      </c>
      <c r="J1477" s="7">
        <v>24.7</v>
      </c>
      <c r="K1477" s="7">
        <v>172</v>
      </c>
      <c r="L1477" s="7">
        <v>19</v>
      </c>
      <c r="M1477" s="7" t="str">
        <f>IF(COUNTIF(体测成绩!$A$2:$A$530,$F1477&amp;"")=0,"",IF(VLOOKUP($F1477&amp;"",体测成绩!$A$2:$B$530,2,FALSE)="免测",80,VLOOKUP($F1477&amp;"",体测成绩!$A$2:$B$530,2,FALSE)))</f>
        <v/>
      </c>
      <c r="N1477" s="7" t="str">
        <f>IF(OR(IFERROR(VALUE(M1477)&lt;80,FALSE),COUNTIF(缓考名单!$A$2:$A$49,$F1477&amp;"")&gt;0,COUNTIF(缓考名单!$B$2:$B$49,#REF!)&gt;0,IFERROR(VLOOKUP($F1477&amp;"",学年成绩!$A$2:$B$462,2,FALSE)&lt;&gt;"100%",FALSE)),"是","")</f>
        <v/>
      </c>
      <c r="O1477" s="7"/>
      <c r="P1477" s="8"/>
    </row>
    <row r="1478" ht="35" hidden="1" customHeight="1" spans="1:16">
      <c r="A1478" s="7">
        <v>1476</v>
      </c>
      <c r="B1478" s="7">
        <v>2024</v>
      </c>
      <c r="C1478" s="3" t="s">
        <v>16</v>
      </c>
      <c r="D1478" s="3" t="s">
        <v>977</v>
      </c>
      <c r="E1478" s="3" t="s">
        <v>982</v>
      </c>
      <c r="F1478" s="7">
        <v>202434210215</v>
      </c>
      <c r="G1478" s="3" t="s">
        <v>19</v>
      </c>
      <c r="H1478" s="7">
        <v>0</v>
      </c>
      <c r="I1478" s="7">
        <v>0</v>
      </c>
      <c r="J1478" s="7">
        <v>5</v>
      </c>
      <c r="K1478" s="7">
        <v>471</v>
      </c>
      <c r="L1478" s="7">
        <v>85</v>
      </c>
      <c r="M1478" s="7" t="str">
        <f>IF(COUNTIF(体测成绩!$A$2:$A$530,$F1478&amp;"")=0,"",IF(VLOOKUP($F1478&amp;"",体测成绩!$A$2:$B$530,2,FALSE)="免测",80,VLOOKUP($F1478&amp;"",体测成绩!$A$2:$B$530,2,FALSE)))</f>
        <v/>
      </c>
      <c r="N1478" s="7" t="str">
        <f>IF(OR(IFERROR(VALUE(M1478)&lt;80,FALSE),COUNTIF(缓考名单!$A$2:$A$49,$F1478&amp;"")&gt;0,COUNTIF(缓考名单!$B$2:$B$49,#REF!)&gt;0,IFERROR(VLOOKUP($F1478&amp;"",学年成绩!$A$2:$B$462,2,FALSE)&lt;&gt;"100%",FALSE)),"是","")</f>
        <v/>
      </c>
      <c r="O1478" s="7"/>
      <c r="P1478" s="8"/>
    </row>
    <row r="1479" ht="35" hidden="1" customHeight="1" spans="1:16">
      <c r="A1479" s="7">
        <v>1477</v>
      </c>
      <c r="B1479" s="7">
        <v>2024</v>
      </c>
      <c r="C1479" s="3" t="s">
        <v>16</v>
      </c>
      <c r="D1479" s="3" t="s">
        <v>977</v>
      </c>
      <c r="E1479" s="3" t="s">
        <v>982</v>
      </c>
      <c r="F1479" s="7">
        <v>202434210216</v>
      </c>
      <c r="G1479" s="3" t="s">
        <v>19</v>
      </c>
      <c r="H1479" s="7">
        <v>0</v>
      </c>
      <c r="I1479" s="7">
        <v>0</v>
      </c>
      <c r="J1479" s="7">
        <v>6</v>
      </c>
      <c r="K1479" s="7">
        <v>461</v>
      </c>
      <c r="L1479" s="7">
        <v>77</v>
      </c>
      <c r="M1479" s="7" t="str">
        <f>IF(COUNTIF(体测成绩!$A$2:$A$530,$F1479&amp;"")=0,"",IF(VLOOKUP($F1479&amp;"",体测成绩!$A$2:$B$530,2,FALSE)="免测",80,VLOOKUP($F1479&amp;"",体测成绩!$A$2:$B$530,2,FALSE)))</f>
        <v/>
      </c>
      <c r="N1479" s="7" t="str">
        <f>IF(OR(IFERROR(VALUE(M1479)&lt;80,FALSE),COUNTIF(缓考名单!$A$2:$A$49,$F1479&amp;"")&gt;0,COUNTIF(缓考名单!$B$2:$B$49,#REF!)&gt;0,IFERROR(VLOOKUP($F1479&amp;"",学年成绩!$A$2:$B$462,2,FALSE)&lt;&gt;"100%",FALSE)),"是","")</f>
        <v/>
      </c>
      <c r="O1479" s="7"/>
      <c r="P1479" s="8"/>
    </row>
    <row r="1480" ht="35" hidden="1" customHeight="1" spans="1:16">
      <c r="A1480" s="7">
        <v>1478</v>
      </c>
      <c r="B1480" s="7">
        <v>2024</v>
      </c>
      <c r="C1480" s="3" t="s">
        <v>16</v>
      </c>
      <c r="D1480" s="3" t="s">
        <v>977</v>
      </c>
      <c r="E1480" s="3" t="s">
        <v>982</v>
      </c>
      <c r="F1480" s="7">
        <v>202434210205</v>
      </c>
      <c r="G1480" s="3" t="s">
        <v>19</v>
      </c>
      <c r="H1480" s="7">
        <v>0</v>
      </c>
      <c r="I1480" s="7">
        <v>0</v>
      </c>
      <c r="J1480" s="7">
        <v>5</v>
      </c>
      <c r="K1480" s="7">
        <v>471</v>
      </c>
      <c r="L1480" s="7">
        <v>85</v>
      </c>
      <c r="M1480" s="7" t="str">
        <f>IF(COUNTIF(体测成绩!$A$2:$A$530,$F1480&amp;"")=0,"",IF(VLOOKUP($F1480&amp;"",体测成绩!$A$2:$B$530,2,FALSE)="免测",80,VLOOKUP($F1480&amp;"",体测成绩!$A$2:$B$530,2,FALSE)))</f>
        <v/>
      </c>
      <c r="N1480" s="7" t="str">
        <f>IF(OR(IFERROR(VALUE(M1480)&lt;80,FALSE),COUNTIF(缓考名单!$A$2:$A$49,$F1480&amp;"")&gt;0,COUNTIF(缓考名单!$B$2:$B$49,#REF!)&gt;0,IFERROR(VLOOKUP($F1480&amp;"",学年成绩!$A$2:$B$462,2,FALSE)&lt;&gt;"100%",FALSE)),"是","")</f>
        <v/>
      </c>
      <c r="O1480" s="7"/>
      <c r="P1480" s="8"/>
    </row>
    <row r="1481" ht="35" hidden="1" customHeight="1" spans="1:16">
      <c r="A1481" s="7">
        <v>1479</v>
      </c>
      <c r="B1481" s="7">
        <v>2024</v>
      </c>
      <c r="C1481" s="3" t="s">
        <v>16</v>
      </c>
      <c r="D1481" s="3" t="s">
        <v>977</v>
      </c>
      <c r="E1481" s="3" t="s">
        <v>982</v>
      </c>
      <c r="F1481" s="7">
        <v>202434210217</v>
      </c>
      <c r="G1481" s="3" t="s">
        <v>19</v>
      </c>
      <c r="H1481" s="7">
        <v>0</v>
      </c>
      <c r="I1481" s="7">
        <v>0</v>
      </c>
      <c r="J1481" s="7">
        <v>7.27</v>
      </c>
      <c r="K1481" s="7">
        <v>455</v>
      </c>
      <c r="L1481" s="7">
        <v>72</v>
      </c>
      <c r="M1481" s="7" t="str">
        <f>IF(COUNTIF(体测成绩!$A$2:$A$530,$F1481&amp;"")=0,"",IF(VLOOKUP($F1481&amp;"",体测成绩!$A$2:$B$530,2,FALSE)="免测",80,VLOOKUP($F1481&amp;"",体测成绩!$A$2:$B$530,2,FALSE)))</f>
        <v/>
      </c>
      <c r="N1481" s="7" t="str">
        <f>IF(OR(IFERROR(VALUE(M1481)&lt;80,FALSE),COUNTIF(缓考名单!$A$2:$A$49,$F1481&amp;"")&gt;0,COUNTIF(缓考名单!$B$2:$B$49,#REF!)&gt;0,IFERROR(VLOOKUP($F1481&amp;"",学年成绩!$A$2:$B$462,2,FALSE)&lt;&gt;"100%",FALSE)),"是","")</f>
        <v/>
      </c>
      <c r="O1481" s="7"/>
      <c r="P1481" s="8"/>
    </row>
    <row r="1482" ht="35" hidden="1" customHeight="1" spans="1:16">
      <c r="A1482" s="7">
        <v>1480</v>
      </c>
      <c r="B1482" s="7">
        <v>2024</v>
      </c>
      <c r="C1482" s="3" t="s">
        <v>16</v>
      </c>
      <c r="D1482" s="3" t="s">
        <v>977</v>
      </c>
      <c r="E1482" s="3" t="s">
        <v>982</v>
      </c>
      <c r="F1482" s="7">
        <v>202434210218</v>
      </c>
      <c r="G1482" s="3" t="s">
        <v>19</v>
      </c>
      <c r="H1482" s="7">
        <v>0</v>
      </c>
      <c r="I1482" s="7">
        <v>0</v>
      </c>
      <c r="J1482" s="7">
        <v>9</v>
      </c>
      <c r="K1482" s="7">
        <v>445</v>
      </c>
      <c r="L1482" s="7">
        <v>63</v>
      </c>
      <c r="M1482" s="7" t="str">
        <f>IF(COUNTIF(体测成绩!$A$2:$A$530,$F1482&amp;"")=0,"",IF(VLOOKUP($F1482&amp;"",体测成绩!$A$2:$B$530,2,FALSE)="免测",80,VLOOKUP($F1482&amp;"",体测成绩!$A$2:$B$530,2,FALSE)))</f>
        <v/>
      </c>
      <c r="N1482" s="7" t="str">
        <f>IF(OR(IFERROR(VALUE(M1482)&lt;80,FALSE),COUNTIF(缓考名单!$A$2:$A$49,$F1482&amp;"")&gt;0,COUNTIF(缓考名单!$B$2:$B$49,#REF!)&gt;0,IFERROR(VLOOKUP($F1482&amp;"",学年成绩!$A$2:$B$462,2,FALSE)&lt;&gt;"100%",FALSE)),"是","")</f>
        <v/>
      </c>
      <c r="O1482" s="7"/>
      <c r="P1482" s="8"/>
    </row>
    <row r="1483" ht="35" hidden="1" customHeight="1" spans="1:16">
      <c r="A1483" s="7">
        <v>1481</v>
      </c>
      <c r="B1483" s="7">
        <v>2024</v>
      </c>
      <c r="C1483" s="3" t="s">
        <v>16</v>
      </c>
      <c r="D1483" s="3" t="s">
        <v>977</v>
      </c>
      <c r="E1483" s="3" t="s">
        <v>982</v>
      </c>
      <c r="F1483" s="7">
        <v>202434210219</v>
      </c>
      <c r="G1483" s="3" t="s">
        <v>20</v>
      </c>
      <c r="H1483" s="7">
        <v>0</v>
      </c>
      <c r="I1483" s="7">
        <v>0</v>
      </c>
      <c r="J1483" s="7">
        <v>12.75</v>
      </c>
      <c r="K1483" s="7">
        <v>433</v>
      </c>
      <c r="L1483" s="7">
        <v>54</v>
      </c>
      <c r="M1483" s="7" t="str">
        <f>IF(COUNTIF(体测成绩!$A$2:$A$530,$F1483&amp;"")=0,"",IF(VLOOKUP($F1483&amp;"",体测成绩!$A$2:$B$530,2,FALSE)="免测",80,VLOOKUP($F1483&amp;"",体测成绩!$A$2:$B$530,2,FALSE)))</f>
        <v/>
      </c>
      <c r="N1483" s="7" t="str">
        <f>IF(OR(IFERROR(VALUE(M1483)&lt;80,FALSE),COUNTIF(缓考名单!$A$2:$A$49,$F1483&amp;"")&gt;0,COUNTIF(缓考名单!$B$2:$B$49,#REF!)&gt;0,IFERROR(VLOOKUP($F1483&amp;"",学年成绩!$A$2:$B$462,2,FALSE)&lt;&gt;"100%",FALSE)),"是","")</f>
        <v/>
      </c>
      <c r="O1483" s="7"/>
      <c r="P1483" s="8"/>
    </row>
    <row r="1484" ht="35" hidden="1" customHeight="1" spans="1:16">
      <c r="A1484" s="7">
        <v>1482</v>
      </c>
      <c r="B1484" s="7">
        <v>2024</v>
      </c>
      <c r="C1484" s="3" t="s">
        <v>16</v>
      </c>
      <c r="D1484" s="3" t="s">
        <v>977</v>
      </c>
      <c r="E1484" s="3" t="s">
        <v>982</v>
      </c>
      <c r="F1484" s="7">
        <v>202434210229</v>
      </c>
      <c r="G1484" s="3" t="s">
        <v>19</v>
      </c>
      <c r="H1484" s="7">
        <v>0</v>
      </c>
      <c r="I1484" s="7">
        <v>0</v>
      </c>
      <c r="J1484" s="7">
        <v>5</v>
      </c>
      <c r="K1484" s="7">
        <v>471</v>
      </c>
      <c r="L1484" s="7">
        <v>85</v>
      </c>
      <c r="M1484" s="7" t="str">
        <f>IF(COUNTIF(体测成绩!$A$2:$A$530,$F1484&amp;"")=0,"",IF(VLOOKUP($F1484&amp;"",体测成绩!$A$2:$B$530,2,FALSE)="免测",80,VLOOKUP($F1484&amp;"",体测成绩!$A$2:$B$530,2,FALSE)))</f>
        <v/>
      </c>
      <c r="N1484" s="7" t="str">
        <f>IF(OR(IFERROR(VALUE(M1484)&lt;80,FALSE),COUNTIF(缓考名单!$A$2:$A$49,$F1484&amp;"")&gt;0,COUNTIF(缓考名单!$B$2:$B$49,#REF!)&gt;0,IFERROR(VLOOKUP($F1484&amp;"",学年成绩!$A$2:$B$462,2,FALSE)&lt;&gt;"100%",FALSE)),"是","")</f>
        <v/>
      </c>
      <c r="O1484" s="7"/>
      <c r="P1484" s="8"/>
    </row>
    <row r="1485" ht="35" hidden="1" customHeight="1" spans="1:16">
      <c r="A1485" s="7">
        <v>1483</v>
      </c>
      <c r="B1485" s="7">
        <v>2024</v>
      </c>
      <c r="C1485" s="3" t="s">
        <v>16</v>
      </c>
      <c r="D1485" s="3" t="s">
        <v>977</v>
      </c>
      <c r="E1485" s="3" t="s">
        <v>982</v>
      </c>
      <c r="F1485" s="7">
        <v>202434210226</v>
      </c>
      <c r="G1485" s="3" t="s">
        <v>19</v>
      </c>
      <c r="H1485" s="7">
        <v>0</v>
      </c>
      <c r="I1485" s="7">
        <v>0</v>
      </c>
      <c r="J1485" s="7">
        <v>7</v>
      </c>
      <c r="K1485" s="7">
        <v>456</v>
      </c>
      <c r="L1485" s="7">
        <v>73</v>
      </c>
      <c r="M1485" s="7" t="str">
        <f>IF(COUNTIF(体测成绩!$A$2:$A$530,$F1485&amp;"")=0,"",IF(VLOOKUP($F1485&amp;"",体测成绩!$A$2:$B$530,2,FALSE)="免测",80,VLOOKUP($F1485&amp;"",体测成绩!$A$2:$B$530,2,FALSE)))</f>
        <v/>
      </c>
      <c r="N1485" s="7" t="str">
        <f>IF(OR(IFERROR(VALUE(M1485)&lt;80,FALSE),COUNTIF(缓考名单!$A$2:$A$49,$F1485&amp;"")&gt;0,COUNTIF(缓考名单!$B$2:$B$49,#REF!)&gt;0,IFERROR(VLOOKUP($F1485&amp;"",学年成绩!$A$2:$B$462,2,FALSE)&lt;&gt;"100%",FALSE)),"是","")</f>
        <v/>
      </c>
      <c r="O1485" s="7"/>
      <c r="P1485" s="8"/>
    </row>
    <row r="1486" ht="35" hidden="1" customHeight="1" spans="1:16">
      <c r="A1486" s="7">
        <v>1484</v>
      </c>
      <c r="B1486" s="7">
        <v>2024</v>
      </c>
      <c r="C1486" s="3" t="s">
        <v>16</v>
      </c>
      <c r="D1486" s="3" t="s">
        <v>977</v>
      </c>
      <c r="E1486" s="3" t="s">
        <v>982</v>
      </c>
      <c r="F1486" s="7">
        <v>202434210225</v>
      </c>
      <c r="G1486" s="3" t="s">
        <v>20</v>
      </c>
      <c r="H1486" s="7">
        <v>0</v>
      </c>
      <c r="I1486" s="7">
        <v>0</v>
      </c>
      <c r="J1486" s="7">
        <v>23.84</v>
      </c>
      <c r="K1486" s="7">
        <v>186</v>
      </c>
      <c r="L1486" s="7">
        <v>20</v>
      </c>
      <c r="M1486" s="7" t="str">
        <f>IF(COUNTIF(体测成绩!$A$2:$A$530,$F1486&amp;"")=0,"",IF(VLOOKUP($F1486&amp;"",体测成绩!$A$2:$B$530,2,FALSE)="免测",80,VLOOKUP($F1486&amp;"",体测成绩!$A$2:$B$530,2,FALSE)))</f>
        <v/>
      </c>
      <c r="N1486" s="7" t="str">
        <f>IF(OR(IFERROR(VALUE(M1486)&lt;80,FALSE),COUNTIF(缓考名单!$A$2:$A$49,$F1486&amp;"")&gt;0,COUNTIF(缓考名单!$B$2:$B$49,#REF!)&gt;0,IFERROR(VLOOKUP($F1486&amp;"",学年成绩!$A$2:$B$462,2,FALSE)&lt;&gt;"100%",FALSE)),"是","")</f>
        <v/>
      </c>
      <c r="O1486" s="7"/>
      <c r="P1486" s="8"/>
    </row>
    <row r="1487" ht="35" hidden="1" customHeight="1" spans="1:16">
      <c r="A1487" s="7">
        <v>1485</v>
      </c>
      <c r="B1487" s="7">
        <v>2024</v>
      </c>
      <c r="C1487" s="3" t="s">
        <v>16</v>
      </c>
      <c r="D1487" s="3" t="s">
        <v>977</v>
      </c>
      <c r="E1487" s="3" t="s">
        <v>982</v>
      </c>
      <c r="F1487" s="7">
        <v>202434210227</v>
      </c>
      <c r="G1487" s="3" t="s">
        <v>20</v>
      </c>
      <c r="H1487" s="7">
        <v>0</v>
      </c>
      <c r="I1487" s="7">
        <v>0</v>
      </c>
      <c r="J1487" s="7">
        <v>5</v>
      </c>
      <c r="K1487" s="7">
        <v>471</v>
      </c>
      <c r="L1487" s="7">
        <v>85</v>
      </c>
      <c r="M1487" s="7" t="str">
        <f>IF(COUNTIF(体测成绩!$A$2:$A$530,$F1487&amp;"")=0,"",IF(VLOOKUP($F1487&amp;"",体测成绩!$A$2:$B$530,2,FALSE)="免测",80,VLOOKUP($F1487&amp;"",体测成绩!$A$2:$B$530,2,FALSE)))</f>
        <v/>
      </c>
      <c r="N1487" s="7" t="str">
        <f>IF(OR(IFERROR(VALUE(M1487)&lt;80,FALSE),COUNTIF(缓考名单!$A$2:$A$49,$F1487&amp;"")&gt;0,COUNTIF(缓考名单!$B$2:$B$49,#REF!)&gt;0,IFERROR(VLOOKUP($F1487&amp;"",学年成绩!$A$2:$B$462,2,FALSE)&lt;&gt;"100%",FALSE)),"是","")</f>
        <v/>
      </c>
      <c r="O1487" s="7"/>
      <c r="P1487" s="8"/>
    </row>
    <row r="1488" ht="35" hidden="1" customHeight="1" spans="1:16">
      <c r="A1488" s="7">
        <v>1486</v>
      </c>
      <c r="B1488" s="7">
        <v>2024</v>
      </c>
      <c r="C1488" s="3" t="s">
        <v>16</v>
      </c>
      <c r="D1488" s="3" t="s">
        <v>977</v>
      </c>
      <c r="E1488" s="3" t="s">
        <v>982</v>
      </c>
      <c r="F1488" s="7">
        <v>202434210222</v>
      </c>
      <c r="G1488" s="3" t="s">
        <v>19</v>
      </c>
      <c r="H1488" s="7">
        <v>0</v>
      </c>
      <c r="I1488" s="7">
        <v>0</v>
      </c>
      <c r="J1488" s="7">
        <v>21.4</v>
      </c>
      <c r="K1488" s="7">
        <v>250</v>
      </c>
      <c r="L1488" s="7">
        <v>26</v>
      </c>
      <c r="M1488" s="7" t="str">
        <f>IF(COUNTIF(体测成绩!$A$2:$A$530,$F1488&amp;"")=0,"",IF(VLOOKUP($F1488&amp;"",体测成绩!$A$2:$B$530,2,FALSE)="免测",80,VLOOKUP($F1488&amp;"",体测成绩!$A$2:$B$530,2,FALSE)))</f>
        <v/>
      </c>
      <c r="N1488" s="7" t="str">
        <f>IF(OR(IFERROR(VALUE(M1488)&lt;80,FALSE),COUNTIF(缓考名单!$A$2:$A$49,$F1488&amp;"")&gt;0,COUNTIF(缓考名单!$B$2:$B$49,#REF!)&gt;0,IFERROR(VLOOKUP($F1488&amp;"",学年成绩!$A$2:$B$462,2,FALSE)&lt;&gt;"100%",FALSE)),"是","")</f>
        <v/>
      </c>
      <c r="O1488" s="7"/>
      <c r="P1488" s="8"/>
    </row>
    <row r="1489" ht="35" hidden="1" customHeight="1" spans="1:16">
      <c r="A1489" s="7">
        <v>1487</v>
      </c>
      <c r="B1489" s="7">
        <v>2024</v>
      </c>
      <c r="C1489" s="3" t="s">
        <v>16</v>
      </c>
      <c r="D1489" s="3" t="s">
        <v>977</v>
      </c>
      <c r="E1489" s="3" t="s">
        <v>982</v>
      </c>
      <c r="F1489" s="7">
        <v>202434210214</v>
      </c>
      <c r="G1489" s="3" t="s">
        <v>19</v>
      </c>
      <c r="H1489" s="7">
        <v>0</v>
      </c>
      <c r="I1489" s="7">
        <v>0</v>
      </c>
      <c r="J1489" s="7">
        <v>5</v>
      </c>
      <c r="K1489" s="7">
        <v>471</v>
      </c>
      <c r="L1489" s="7">
        <v>85</v>
      </c>
      <c r="M1489" s="7" t="str">
        <f>IF(COUNTIF(体测成绩!$A$2:$A$530,$F1489&amp;"")=0,"",IF(VLOOKUP($F1489&amp;"",体测成绩!$A$2:$B$530,2,FALSE)="免测",80,VLOOKUP($F1489&amp;"",体测成绩!$A$2:$B$530,2,FALSE)))</f>
        <v/>
      </c>
      <c r="N1489" s="7" t="str">
        <f>IF(OR(IFERROR(VALUE(M1489)&lt;80,FALSE),COUNTIF(缓考名单!$A$2:$A$49,$F1489&amp;"")&gt;0,COUNTIF(缓考名单!$B$2:$B$49,#REF!)&gt;0,IFERROR(VLOOKUP($F1489&amp;"",学年成绩!$A$2:$B$462,2,FALSE)&lt;&gt;"100%",FALSE)),"是","")</f>
        <v/>
      </c>
      <c r="O1489" s="7"/>
      <c r="P1489" s="8"/>
    </row>
    <row r="1490" ht="35" hidden="1" customHeight="1" spans="1:16">
      <c r="A1490" s="7">
        <v>1488</v>
      </c>
      <c r="B1490" s="7">
        <v>2024</v>
      </c>
      <c r="C1490" s="3" t="s">
        <v>16</v>
      </c>
      <c r="D1490" s="3" t="s">
        <v>977</v>
      </c>
      <c r="E1490" s="3" t="s">
        <v>982</v>
      </c>
      <c r="F1490" s="7">
        <v>202434210230</v>
      </c>
      <c r="G1490" s="3" t="s">
        <v>20</v>
      </c>
      <c r="H1490" s="7">
        <v>0</v>
      </c>
      <c r="I1490" s="7">
        <v>0</v>
      </c>
      <c r="J1490" s="7">
        <v>19.48</v>
      </c>
      <c r="K1490" s="7">
        <v>424</v>
      </c>
      <c r="L1490" s="7">
        <v>46</v>
      </c>
      <c r="M1490" s="7" t="str">
        <f>IF(COUNTIF(体测成绩!$A$2:$A$530,$F1490&amp;"")=0,"",IF(VLOOKUP($F1490&amp;"",体测成绩!$A$2:$B$530,2,FALSE)="免测",80,VLOOKUP($F1490&amp;"",体测成绩!$A$2:$B$530,2,FALSE)))</f>
        <v/>
      </c>
      <c r="N1490" s="7" t="str">
        <f>IF(OR(IFERROR(VALUE(M1490)&lt;80,FALSE),COUNTIF(缓考名单!$A$2:$A$49,$F1490&amp;"")&gt;0,COUNTIF(缓考名单!$B$2:$B$49,#REF!)&gt;0,IFERROR(VLOOKUP($F1490&amp;"",学年成绩!$A$2:$B$462,2,FALSE)&lt;&gt;"100%",FALSE)),"是","")</f>
        <v/>
      </c>
      <c r="O1490" s="7"/>
      <c r="P1490" s="8"/>
    </row>
    <row r="1491" ht="35" hidden="1" customHeight="1" spans="1:16">
      <c r="A1491" s="7">
        <v>1489</v>
      </c>
      <c r="B1491" s="7">
        <v>2024</v>
      </c>
      <c r="C1491" s="3" t="s">
        <v>16</v>
      </c>
      <c r="D1491" s="3" t="s">
        <v>977</v>
      </c>
      <c r="E1491" s="3" t="s">
        <v>982</v>
      </c>
      <c r="F1491" s="7">
        <v>202122410224</v>
      </c>
      <c r="G1491" s="3" t="s">
        <v>19</v>
      </c>
      <c r="H1491" s="7">
        <v>0</v>
      </c>
      <c r="I1491" s="7">
        <v>0</v>
      </c>
      <c r="J1491" s="7">
        <v>8</v>
      </c>
      <c r="K1491" s="7">
        <v>452</v>
      </c>
      <c r="L1491" s="7">
        <v>69</v>
      </c>
      <c r="M1491" s="7" t="str">
        <f>IF(COUNTIF(体测成绩!$A$2:$A$530,$F1491&amp;"")=0,"",IF(VLOOKUP($F1491&amp;"",体测成绩!$A$2:$B$530,2,FALSE)="免测",80,VLOOKUP($F1491&amp;"",体测成绩!$A$2:$B$530,2,FALSE)))</f>
        <v/>
      </c>
      <c r="N1491" s="7" t="str">
        <f>IF(OR(IFERROR(VALUE(M1491)&lt;80,FALSE),COUNTIF(缓考名单!$A$2:$A$49,$F1491&amp;"")&gt;0,COUNTIF(缓考名单!$B$2:$B$49,#REF!)&gt;0,IFERROR(VLOOKUP($F1491&amp;"",学年成绩!$A$2:$B$462,2,FALSE)&lt;&gt;"100%",FALSE)),"是","")</f>
        <v/>
      </c>
      <c r="O1491" s="7"/>
      <c r="P1491" s="8"/>
    </row>
    <row r="1492" ht="35" hidden="1" customHeight="1" spans="1:16">
      <c r="A1492" s="7">
        <v>1490</v>
      </c>
      <c r="B1492" s="7">
        <v>2024</v>
      </c>
      <c r="C1492" s="3" t="s">
        <v>16</v>
      </c>
      <c r="D1492" s="3" t="s">
        <v>977</v>
      </c>
      <c r="E1492" s="3" t="s">
        <v>982</v>
      </c>
      <c r="F1492" s="7">
        <v>202434210209</v>
      </c>
      <c r="G1492" s="3" t="s">
        <v>20</v>
      </c>
      <c r="H1492" s="7">
        <v>0</v>
      </c>
      <c r="I1492" s="7">
        <v>0</v>
      </c>
      <c r="J1492" s="7">
        <v>9.4</v>
      </c>
      <c r="K1492" s="7">
        <v>443</v>
      </c>
      <c r="L1492" s="7">
        <v>61</v>
      </c>
      <c r="M1492" s="7" t="str">
        <f>IF(COUNTIF(体测成绩!$A$2:$A$530,$F1492&amp;"")=0,"",IF(VLOOKUP($F1492&amp;"",体测成绩!$A$2:$B$530,2,FALSE)="免测",80,VLOOKUP($F1492&amp;"",体测成绩!$A$2:$B$530,2,FALSE)))</f>
        <v/>
      </c>
      <c r="N1492" s="7" t="str">
        <f>IF(OR(IFERROR(VALUE(M1492)&lt;80,FALSE),COUNTIF(缓考名单!$A$2:$A$49,$F1492&amp;"")&gt;0,COUNTIF(缓考名单!$B$2:$B$49,#REF!)&gt;0,IFERROR(VLOOKUP($F1492&amp;"",学年成绩!$A$2:$B$462,2,FALSE)&lt;&gt;"100%",FALSE)),"是","")</f>
        <v/>
      </c>
      <c r="O1492" s="7"/>
      <c r="P1492" s="8"/>
    </row>
    <row r="1493" ht="35" hidden="1" customHeight="1" spans="1:16">
      <c r="A1493" s="7">
        <v>1491</v>
      </c>
      <c r="B1493" s="7">
        <v>2024</v>
      </c>
      <c r="C1493" s="3" t="s">
        <v>16</v>
      </c>
      <c r="D1493" s="3" t="s">
        <v>977</v>
      </c>
      <c r="E1493" s="3" t="s">
        <v>982</v>
      </c>
      <c r="F1493" s="7">
        <v>202328110508</v>
      </c>
      <c r="G1493" s="3" t="s">
        <v>20</v>
      </c>
      <c r="H1493" s="7">
        <v>0</v>
      </c>
      <c r="I1493" s="7">
        <v>0</v>
      </c>
      <c r="J1493" s="7">
        <v>5</v>
      </c>
      <c r="K1493" s="7">
        <v>471</v>
      </c>
      <c r="L1493" s="7">
        <v>85</v>
      </c>
      <c r="M1493" s="7" t="str">
        <f>IF(COUNTIF(体测成绩!$A$2:$A$530,$F1493&amp;"")=0,"",IF(VLOOKUP($F1493&amp;"",体测成绩!$A$2:$B$530,2,FALSE)="免测",80,VLOOKUP($F1493&amp;"",体测成绩!$A$2:$B$530,2,FALSE)))</f>
        <v/>
      </c>
      <c r="N1493" s="7" t="str">
        <f>IF(OR(IFERROR(VALUE(M1493)&lt;80,FALSE),COUNTIF(缓考名单!$A$2:$A$49,$F1493&amp;"")&gt;0,COUNTIF(缓考名单!$B$2:$B$49,#REF!)&gt;0,IFERROR(VLOOKUP($F1493&amp;"",学年成绩!$A$2:$B$462,2,FALSE)&lt;&gt;"100%",FALSE)),"是","")</f>
        <v/>
      </c>
      <c r="O1493" s="7"/>
      <c r="P1493" s="8"/>
    </row>
    <row r="1494" ht="35" hidden="1" customHeight="1" spans="1:16">
      <c r="A1494" s="7">
        <v>1492</v>
      </c>
      <c r="B1494" s="7">
        <v>2024</v>
      </c>
      <c r="C1494" s="3" t="s">
        <v>16</v>
      </c>
      <c r="D1494" s="3" t="s">
        <v>977</v>
      </c>
      <c r="E1494" s="3" t="s">
        <v>982</v>
      </c>
      <c r="F1494" s="7">
        <v>202434210202</v>
      </c>
      <c r="G1494" s="3" t="s">
        <v>19</v>
      </c>
      <c r="H1494" s="7">
        <v>0</v>
      </c>
      <c r="I1494" s="7">
        <v>0</v>
      </c>
      <c r="J1494" s="7">
        <v>10.79</v>
      </c>
      <c r="K1494" s="7">
        <v>441</v>
      </c>
      <c r="L1494" s="7">
        <v>59</v>
      </c>
      <c r="M1494" s="7" t="str">
        <f>IF(COUNTIF(体测成绩!$A$2:$A$530,$F1494&amp;"")=0,"",IF(VLOOKUP($F1494&amp;"",体测成绩!$A$2:$B$530,2,FALSE)="免测",80,VLOOKUP($F1494&amp;"",体测成绩!$A$2:$B$530,2,FALSE)))</f>
        <v/>
      </c>
      <c r="N1494" s="7" t="str">
        <f>IF(OR(IFERROR(VALUE(M1494)&lt;80,FALSE),COUNTIF(缓考名单!$A$2:$A$49,$F1494&amp;"")&gt;0,COUNTIF(缓考名单!$B$2:$B$49,#REF!)&gt;0,IFERROR(VLOOKUP($F1494&amp;"",学年成绩!$A$2:$B$462,2,FALSE)&lt;&gt;"100%",FALSE)),"是","")</f>
        <v/>
      </c>
      <c r="O1494" s="7"/>
      <c r="P1494" s="8"/>
    </row>
    <row r="1495" ht="35" hidden="1" customHeight="1" spans="1:16">
      <c r="A1495" s="7">
        <v>1493</v>
      </c>
      <c r="B1495" s="7">
        <v>2024</v>
      </c>
      <c r="C1495" s="3" t="s">
        <v>16</v>
      </c>
      <c r="D1495" s="3" t="s">
        <v>977</v>
      </c>
      <c r="E1495" s="3" t="s">
        <v>982</v>
      </c>
      <c r="F1495" s="7">
        <v>202434210203</v>
      </c>
      <c r="G1495" s="3" t="s">
        <v>19</v>
      </c>
      <c r="H1495" s="7">
        <v>0</v>
      </c>
      <c r="I1495" s="7">
        <v>0</v>
      </c>
      <c r="J1495" s="7">
        <v>22.95</v>
      </c>
      <c r="K1495" s="7">
        <v>213</v>
      </c>
      <c r="L1495" s="7">
        <v>23</v>
      </c>
      <c r="M1495" s="7" t="str">
        <f>IF(COUNTIF(体测成绩!$A$2:$A$530,$F1495&amp;"")=0,"",IF(VLOOKUP($F1495&amp;"",体测成绩!$A$2:$B$530,2,FALSE)="免测",80,VLOOKUP($F1495&amp;"",体测成绩!$A$2:$B$530,2,FALSE)))</f>
        <v/>
      </c>
      <c r="N1495" s="7" t="str">
        <f>IF(OR(IFERROR(VALUE(M1495)&lt;80,FALSE),COUNTIF(缓考名单!$A$2:$A$49,$F1495&amp;"")&gt;0,COUNTIF(缓考名单!$B$2:$B$49,#REF!)&gt;0,IFERROR(VLOOKUP($F1495&amp;"",学年成绩!$A$2:$B$462,2,FALSE)&lt;&gt;"100%",FALSE)),"是","")</f>
        <v/>
      </c>
      <c r="O1495" s="7"/>
      <c r="P1495" s="8"/>
    </row>
    <row r="1496" ht="35" hidden="1" customHeight="1" spans="1:16">
      <c r="A1496" s="7">
        <v>1494</v>
      </c>
      <c r="B1496" s="7">
        <v>2024</v>
      </c>
      <c r="C1496" s="3" t="s">
        <v>16</v>
      </c>
      <c r="D1496" s="3" t="s">
        <v>977</v>
      </c>
      <c r="E1496" s="3" t="s">
        <v>982</v>
      </c>
      <c r="F1496" s="7">
        <v>202434210204</v>
      </c>
      <c r="G1496" s="3" t="s">
        <v>20</v>
      </c>
      <c r="H1496" s="7">
        <v>0</v>
      </c>
      <c r="I1496" s="7">
        <v>0</v>
      </c>
      <c r="J1496" s="7">
        <v>13.12</v>
      </c>
      <c r="K1496" s="7">
        <v>432</v>
      </c>
      <c r="L1496" s="7">
        <v>53</v>
      </c>
      <c r="M1496" s="7" t="str">
        <f>IF(COUNTIF(体测成绩!$A$2:$A$530,$F1496&amp;"")=0,"",IF(VLOOKUP($F1496&amp;"",体测成绩!$A$2:$B$530,2,FALSE)="免测",80,VLOOKUP($F1496&amp;"",体测成绩!$A$2:$B$530,2,FALSE)))</f>
        <v/>
      </c>
      <c r="N1496" s="7" t="str">
        <f>IF(OR(IFERROR(VALUE(M1496)&lt;80,FALSE),COUNTIF(缓考名单!$A$2:$A$49,$F1496&amp;"")&gt;0,COUNTIF(缓考名单!$B$2:$B$49,#REF!)&gt;0,IFERROR(VLOOKUP($F1496&amp;"",学年成绩!$A$2:$B$462,2,FALSE)&lt;&gt;"100%",FALSE)),"是","")</f>
        <v/>
      </c>
      <c r="O1496" s="7"/>
      <c r="P1496" s="8"/>
    </row>
    <row r="1497" ht="35" hidden="1" customHeight="1" spans="1:16">
      <c r="A1497" s="7">
        <v>1495</v>
      </c>
      <c r="B1497" s="7">
        <v>2024</v>
      </c>
      <c r="C1497" s="3" t="s">
        <v>16</v>
      </c>
      <c r="D1497" s="3" t="s">
        <v>977</v>
      </c>
      <c r="E1497" s="3" t="s">
        <v>982</v>
      </c>
      <c r="F1497" s="7">
        <v>202434210201</v>
      </c>
      <c r="G1497" s="3" t="s">
        <v>19</v>
      </c>
      <c r="H1497" s="7">
        <v>0</v>
      </c>
      <c r="I1497" s="7">
        <v>0</v>
      </c>
      <c r="J1497" s="7">
        <v>5</v>
      </c>
      <c r="K1497" s="7">
        <v>471</v>
      </c>
      <c r="L1497" s="7">
        <v>85</v>
      </c>
      <c r="M1497" s="7" t="str">
        <f>IF(COUNTIF(体测成绩!$A$2:$A$530,$F1497&amp;"")=0,"",IF(VLOOKUP($F1497&amp;"",体测成绩!$A$2:$B$530,2,FALSE)="免测",80,VLOOKUP($F1497&amp;"",体测成绩!$A$2:$B$530,2,FALSE)))</f>
        <v/>
      </c>
      <c r="N1497" s="7" t="str">
        <f>IF(OR(IFERROR(VALUE(M1497)&lt;80,FALSE),COUNTIF(缓考名单!$A$2:$A$49,$F1497&amp;"")&gt;0,COUNTIF(缓考名单!$B$2:$B$49,#REF!)&gt;0,IFERROR(VLOOKUP($F1497&amp;"",学年成绩!$A$2:$B$462,2,FALSE)&lt;&gt;"100%",FALSE)),"是","")</f>
        <v/>
      </c>
      <c r="O1497" s="7"/>
      <c r="P1497" s="8"/>
    </row>
    <row r="1498" ht="35" hidden="1" customHeight="1" spans="1:16">
      <c r="A1498" s="7">
        <v>1496</v>
      </c>
      <c r="B1498" s="7">
        <v>2024</v>
      </c>
      <c r="C1498" s="3" t="s">
        <v>16</v>
      </c>
      <c r="D1498" s="3" t="s">
        <v>977</v>
      </c>
      <c r="E1498" s="3" t="s">
        <v>982</v>
      </c>
      <c r="F1498" s="7">
        <v>202434210223</v>
      </c>
      <c r="G1498" s="3" t="s">
        <v>19</v>
      </c>
      <c r="H1498" s="7">
        <v>0</v>
      </c>
      <c r="I1498" s="7">
        <v>0</v>
      </c>
      <c r="J1498" s="7">
        <v>9</v>
      </c>
      <c r="K1498" s="7">
        <v>445</v>
      </c>
      <c r="L1498" s="7">
        <v>63</v>
      </c>
      <c r="M1498" s="7" t="str">
        <f>IF(COUNTIF(体测成绩!$A$2:$A$530,$F1498&amp;"")=0,"",IF(VLOOKUP($F1498&amp;"",体测成绩!$A$2:$B$530,2,FALSE)="免测",80,VLOOKUP($F1498&amp;"",体测成绩!$A$2:$B$530,2,FALSE)))</f>
        <v/>
      </c>
      <c r="N1498" s="7" t="str">
        <f>IF(OR(IFERROR(VALUE(M1498)&lt;80,FALSE),COUNTIF(缓考名单!$A$2:$A$49,$F1498&amp;"")&gt;0,COUNTIF(缓考名单!$B$2:$B$49,#REF!)&gt;0,IFERROR(VLOOKUP($F1498&amp;"",学年成绩!$A$2:$B$462,2,FALSE)&lt;&gt;"100%",FALSE)),"是","")</f>
        <v/>
      </c>
      <c r="O1498" s="7"/>
      <c r="P1498" s="8"/>
    </row>
    <row r="1499" ht="35" hidden="1" customHeight="1" spans="1:16">
      <c r="A1499" s="7">
        <v>1497</v>
      </c>
      <c r="B1499" s="7">
        <v>2024</v>
      </c>
      <c r="C1499" s="3" t="s">
        <v>16</v>
      </c>
      <c r="D1499" s="3" t="s">
        <v>977</v>
      </c>
      <c r="E1499" s="3" t="s">
        <v>982</v>
      </c>
      <c r="F1499" s="7">
        <v>202434210213</v>
      </c>
      <c r="G1499" s="3" t="s">
        <v>19</v>
      </c>
      <c r="H1499" s="7">
        <v>0</v>
      </c>
      <c r="I1499" s="7">
        <v>0</v>
      </c>
      <c r="J1499" s="7">
        <v>5.2</v>
      </c>
      <c r="K1499" s="7">
        <v>469</v>
      </c>
      <c r="L1499" s="7">
        <v>84</v>
      </c>
      <c r="M1499" s="7" t="str">
        <f>IF(COUNTIF(体测成绩!$A$2:$A$530,$F1499&amp;"")=0,"",IF(VLOOKUP($F1499&amp;"",体测成绩!$A$2:$B$530,2,FALSE)="免测",80,VLOOKUP($F1499&amp;"",体测成绩!$A$2:$B$530,2,FALSE)))</f>
        <v/>
      </c>
      <c r="N1499" s="7" t="str">
        <f>IF(OR(IFERROR(VALUE(M1499)&lt;80,FALSE),COUNTIF(缓考名单!$A$2:$A$49,$F1499&amp;"")&gt;0,COUNTIF(缓考名单!$B$2:$B$49,#REF!)&gt;0,IFERROR(VLOOKUP($F1499&amp;"",学年成绩!$A$2:$B$462,2,FALSE)&lt;&gt;"100%",FALSE)),"是","")</f>
        <v/>
      </c>
      <c r="O1499" s="7"/>
      <c r="P1499" s="8"/>
    </row>
    <row r="1500" ht="35" hidden="1" customHeight="1" spans="1:16">
      <c r="A1500" s="7">
        <v>1498</v>
      </c>
      <c r="B1500" s="7">
        <v>2024</v>
      </c>
      <c r="C1500" s="3" t="s">
        <v>16</v>
      </c>
      <c r="D1500" s="3" t="s">
        <v>977</v>
      </c>
      <c r="E1500" s="3" t="s">
        <v>982</v>
      </c>
      <c r="F1500" s="7">
        <v>202434210212</v>
      </c>
      <c r="G1500" s="3" t="s">
        <v>20</v>
      </c>
      <c r="H1500" s="7">
        <v>0</v>
      </c>
      <c r="I1500" s="7">
        <v>0</v>
      </c>
      <c r="J1500" s="7">
        <v>5.3</v>
      </c>
      <c r="K1500" s="7">
        <v>468</v>
      </c>
      <c r="L1500" s="7">
        <v>83</v>
      </c>
      <c r="M1500" s="7" t="str">
        <f>IF(COUNTIF(体测成绩!$A$2:$A$530,$F1500&amp;"")=0,"",IF(VLOOKUP($F1500&amp;"",体测成绩!$A$2:$B$530,2,FALSE)="免测",80,VLOOKUP($F1500&amp;"",体测成绩!$A$2:$B$530,2,FALSE)))</f>
        <v/>
      </c>
      <c r="N1500" s="7" t="str">
        <f>IF(OR(IFERROR(VALUE(M1500)&lt;80,FALSE),COUNTIF(缓考名单!$A$2:$A$49,$F1500&amp;"")&gt;0,COUNTIF(缓考名单!$B$2:$B$49,#REF!)&gt;0,IFERROR(VLOOKUP($F1500&amp;"",学年成绩!$A$2:$B$462,2,FALSE)&lt;&gt;"100%",FALSE)),"是","")</f>
        <v/>
      </c>
      <c r="O1500" s="7"/>
      <c r="P1500" s="8"/>
    </row>
    <row r="1501" ht="35" hidden="1" customHeight="1" spans="1:16">
      <c r="A1501" s="7">
        <v>1499</v>
      </c>
      <c r="B1501" s="7">
        <v>2024</v>
      </c>
      <c r="C1501" s="3" t="s">
        <v>16</v>
      </c>
      <c r="D1501" s="3" t="s">
        <v>977</v>
      </c>
      <c r="E1501" s="3" t="s">
        <v>982</v>
      </c>
      <c r="F1501" s="7">
        <v>202434210221</v>
      </c>
      <c r="G1501" s="3" t="s">
        <v>19</v>
      </c>
      <c r="H1501" s="7">
        <v>0</v>
      </c>
      <c r="I1501" s="7">
        <v>0</v>
      </c>
      <c r="J1501" s="7">
        <v>11</v>
      </c>
      <c r="K1501" s="7">
        <v>440</v>
      </c>
      <c r="L1501" s="7">
        <v>58</v>
      </c>
      <c r="M1501" s="7" t="str">
        <f>IF(COUNTIF(体测成绩!$A$2:$A$530,$F1501&amp;"")=0,"",IF(VLOOKUP($F1501&amp;"",体测成绩!$A$2:$B$530,2,FALSE)="免测",80,VLOOKUP($F1501&amp;"",体测成绩!$A$2:$B$530,2,FALSE)))</f>
        <v/>
      </c>
      <c r="N1501" s="7" t="str">
        <f>IF(OR(IFERROR(VALUE(M1501)&lt;80,FALSE),COUNTIF(缓考名单!$A$2:$A$49,$F1501&amp;"")&gt;0,COUNTIF(缓考名单!$B$2:$B$49,#REF!)&gt;0,IFERROR(VLOOKUP($F1501&amp;"",学年成绩!$A$2:$B$462,2,FALSE)&lt;&gt;"100%",FALSE)),"是","")</f>
        <v/>
      </c>
      <c r="O1501" s="7"/>
      <c r="P1501" s="8"/>
    </row>
    <row r="1502" ht="35" hidden="1" customHeight="1" spans="1:16">
      <c r="A1502" s="7">
        <v>1500</v>
      </c>
      <c r="B1502" s="7">
        <v>2024</v>
      </c>
      <c r="C1502" s="3" t="s">
        <v>16</v>
      </c>
      <c r="D1502" s="3" t="s">
        <v>977</v>
      </c>
      <c r="E1502" s="3" t="s">
        <v>983</v>
      </c>
      <c r="F1502" s="7">
        <v>202434210308</v>
      </c>
      <c r="G1502" s="3" t="s">
        <v>19</v>
      </c>
      <c r="H1502" s="7">
        <v>0</v>
      </c>
      <c r="I1502" s="7">
        <v>0</v>
      </c>
      <c r="J1502" s="7">
        <v>29.9</v>
      </c>
      <c r="K1502" s="7">
        <v>96</v>
      </c>
      <c r="L1502" s="7">
        <v>8</v>
      </c>
      <c r="M1502" s="7" t="str">
        <f>IF(COUNTIF(体测成绩!$A$2:$A$530,$F1502&amp;"")=0,"",IF(VLOOKUP($F1502&amp;"",体测成绩!$A$2:$B$530,2,FALSE)="免测",80,VLOOKUP($F1502&amp;"",体测成绩!$A$2:$B$530,2,FALSE)))</f>
        <v/>
      </c>
      <c r="N1502" s="7" t="str">
        <f>IF(OR(IFERROR(VALUE(M1502)&lt;80,FALSE),COUNTIF(缓考名单!$A$2:$A$49,$F1502&amp;"")&gt;0,COUNTIF(缓考名单!$B$2:$B$49,#REF!)&gt;0,IFERROR(VLOOKUP($F1502&amp;"",学年成绩!$A$2:$B$462,2,FALSE)&lt;&gt;"100%",FALSE)),"是","")</f>
        <v/>
      </c>
      <c r="O1502" s="7"/>
      <c r="P1502" s="8"/>
    </row>
    <row r="1503" ht="35" hidden="1" customHeight="1" spans="1:16">
      <c r="A1503" s="7">
        <v>1501</v>
      </c>
      <c r="B1503" s="7">
        <v>2024</v>
      </c>
      <c r="C1503" s="3" t="s">
        <v>16</v>
      </c>
      <c r="D1503" s="3" t="s">
        <v>977</v>
      </c>
      <c r="E1503" s="3" t="s">
        <v>983</v>
      </c>
      <c r="F1503" s="7">
        <v>202434210309</v>
      </c>
      <c r="G1503" s="3" t="s">
        <v>19</v>
      </c>
      <c r="H1503" s="7">
        <v>0</v>
      </c>
      <c r="I1503" s="7">
        <v>0</v>
      </c>
      <c r="J1503" s="7">
        <v>21</v>
      </c>
      <c r="K1503" s="7">
        <v>263</v>
      </c>
      <c r="L1503" s="7">
        <v>28</v>
      </c>
      <c r="M1503" s="7" t="str">
        <f>IF(COUNTIF(体测成绩!$A$2:$A$530,$F1503&amp;"")=0,"",IF(VLOOKUP($F1503&amp;"",体测成绩!$A$2:$B$530,2,FALSE)="免测",80,VLOOKUP($F1503&amp;"",体测成绩!$A$2:$B$530,2,FALSE)))</f>
        <v/>
      </c>
      <c r="N1503" s="7" t="str">
        <f>IF(OR(IFERROR(VALUE(M1503)&lt;80,FALSE),COUNTIF(缓考名单!$A$2:$A$49,$F1503&amp;"")&gt;0,COUNTIF(缓考名单!$B$2:$B$49,#REF!)&gt;0,IFERROR(VLOOKUP($F1503&amp;"",学年成绩!$A$2:$B$462,2,FALSE)&lt;&gt;"100%",FALSE)),"是","")</f>
        <v/>
      </c>
      <c r="O1503" s="7"/>
      <c r="P1503" s="8"/>
    </row>
    <row r="1504" ht="35" hidden="1" customHeight="1" spans="1:16">
      <c r="A1504" s="7">
        <v>1502</v>
      </c>
      <c r="B1504" s="7">
        <v>2024</v>
      </c>
      <c r="C1504" s="3" t="s">
        <v>16</v>
      </c>
      <c r="D1504" s="3" t="s">
        <v>977</v>
      </c>
      <c r="E1504" s="3" t="s">
        <v>983</v>
      </c>
      <c r="F1504" s="7">
        <v>202434210306</v>
      </c>
      <c r="G1504" s="3" t="s">
        <v>19</v>
      </c>
      <c r="H1504" s="7">
        <v>0</v>
      </c>
      <c r="I1504" s="7">
        <v>0</v>
      </c>
      <c r="J1504" s="7">
        <v>21.9</v>
      </c>
      <c r="K1504" s="7">
        <v>243</v>
      </c>
      <c r="L1504" s="7">
        <v>25</v>
      </c>
      <c r="M1504" s="7" t="str">
        <f>IF(COUNTIF(体测成绩!$A$2:$A$530,$F1504&amp;"")=0,"",IF(VLOOKUP($F1504&amp;"",体测成绩!$A$2:$B$530,2,FALSE)="免测",80,VLOOKUP($F1504&amp;"",体测成绩!$A$2:$B$530,2,FALSE)))</f>
        <v/>
      </c>
      <c r="N1504" s="7" t="str">
        <f>IF(OR(IFERROR(VALUE(M1504)&lt;80,FALSE),COUNTIF(缓考名单!$A$2:$A$49,$F1504&amp;"")&gt;0,COUNTIF(缓考名单!$B$2:$B$49,#REF!)&gt;0,IFERROR(VLOOKUP($F1504&amp;"",学年成绩!$A$2:$B$462,2,FALSE)&lt;&gt;"100%",FALSE)),"是","")</f>
        <v/>
      </c>
      <c r="O1504" s="7"/>
      <c r="P1504" s="8"/>
    </row>
    <row r="1505" ht="35" hidden="1" customHeight="1" spans="1:16">
      <c r="A1505" s="7">
        <v>1503</v>
      </c>
      <c r="B1505" s="7">
        <v>2024</v>
      </c>
      <c r="C1505" s="3" t="s">
        <v>16</v>
      </c>
      <c r="D1505" s="3" t="s">
        <v>977</v>
      </c>
      <c r="E1505" s="3" t="s">
        <v>983</v>
      </c>
      <c r="F1505" s="7">
        <v>202434210329</v>
      </c>
      <c r="G1505" s="3" t="s">
        <v>19</v>
      </c>
      <c r="H1505" s="7">
        <v>0</v>
      </c>
      <c r="I1505" s="7">
        <v>0</v>
      </c>
      <c r="J1505" s="7">
        <v>34.35</v>
      </c>
      <c r="K1505" s="7">
        <v>53</v>
      </c>
      <c r="L1505" s="7">
        <v>4</v>
      </c>
      <c r="M1505" s="7" t="str">
        <f>IF(COUNTIF(体测成绩!$A$2:$A$530,$F1505&amp;"")=0,"",IF(VLOOKUP($F1505&amp;"",体测成绩!$A$2:$B$530,2,FALSE)="免测",80,VLOOKUP($F1505&amp;"",体测成绩!$A$2:$B$530,2,FALSE)))</f>
        <v/>
      </c>
      <c r="N1505" s="7" t="str">
        <f>IF(OR(IFERROR(VALUE(M1505)&lt;80,FALSE),COUNTIF(缓考名单!$A$2:$A$49,$F1505&amp;"")&gt;0,COUNTIF(缓考名单!$B$2:$B$49,#REF!)&gt;0,IFERROR(VLOOKUP($F1505&amp;"",学年成绩!$A$2:$B$462,2,FALSE)&lt;&gt;"100%",FALSE)),"是","")</f>
        <v/>
      </c>
      <c r="O1505" s="7"/>
      <c r="P1505" s="8"/>
    </row>
    <row r="1506" ht="35" hidden="1" customHeight="1" spans="1:16">
      <c r="A1506" s="7">
        <v>1504</v>
      </c>
      <c r="B1506" s="7">
        <v>2024</v>
      </c>
      <c r="C1506" s="3" t="s">
        <v>16</v>
      </c>
      <c r="D1506" s="3" t="s">
        <v>977</v>
      </c>
      <c r="E1506" s="3" t="s">
        <v>983</v>
      </c>
      <c r="F1506" s="7">
        <v>202434210321</v>
      </c>
      <c r="G1506" s="3" t="s">
        <v>20</v>
      </c>
      <c r="H1506" s="7">
        <v>0</v>
      </c>
      <c r="I1506" s="7">
        <v>0</v>
      </c>
      <c r="J1506" s="7">
        <v>21</v>
      </c>
      <c r="K1506" s="7">
        <v>263</v>
      </c>
      <c r="L1506" s="7">
        <v>28</v>
      </c>
      <c r="M1506" s="7" t="str">
        <f>IF(COUNTIF(体测成绩!$A$2:$A$530,$F1506&amp;"")=0,"",IF(VLOOKUP($F1506&amp;"",体测成绩!$A$2:$B$530,2,FALSE)="免测",80,VLOOKUP($F1506&amp;"",体测成绩!$A$2:$B$530,2,FALSE)))</f>
        <v/>
      </c>
      <c r="N1506" s="7" t="str">
        <f>IF(OR(IFERROR(VALUE(M1506)&lt;80,FALSE),COUNTIF(缓考名单!$A$2:$A$49,$F1506&amp;"")&gt;0,COUNTIF(缓考名单!$B$2:$B$49,#REF!)&gt;0,IFERROR(VLOOKUP($F1506&amp;"",学年成绩!$A$2:$B$462,2,FALSE)&lt;&gt;"100%",FALSE)),"是","")</f>
        <v/>
      </c>
      <c r="O1506" s="7"/>
      <c r="P1506" s="8"/>
    </row>
    <row r="1507" ht="35" hidden="1" customHeight="1" spans="1:16">
      <c r="A1507" s="7">
        <v>1505</v>
      </c>
      <c r="B1507" s="7">
        <v>2024</v>
      </c>
      <c r="C1507" s="3" t="s">
        <v>16</v>
      </c>
      <c r="D1507" s="3" t="s">
        <v>977</v>
      </c>
      <c r="E1507" s="3" t="s">
        <v>983</v>
      </c>
      <c r="F1507" s="7">
        <v>202434210322</v>
      </c>
      <c r="G1507" s="3" t="s">
        <v>19</v>
      </c>
      <c r="H1507" s="7">
        <v>0</v>
      </c>
      <c r="I1507" s="7">
        <v>0</v>
      </c>
      <c r="J1507" s="7">
        <v>42</v>
      </c>
      <c r="K1507" s="7">
        <v>1</v>
      </c>
      <c r="L1507" s="7">
        <v>1</v>
      </c>
      <c r="M1507" s="7" t="str">
        <f>IF(COUNTIF(体测成绩!$A$2:$A$530,$F1507&amp;"")=0,"",IF(VLOOKUP($F1507&amp;"",体测成绩!$A$2:$B$530,2,FALSE)="免测",80,VLOOKUP($F1507&amp;"",体测成绩!$A$2:$B$530,2,FALSE)))</f>
        <v/>
      </c>
      <c r="N1507" s="7" t="str">
        <f>IF(OR(IFERROR(VALUE(M1507)&lt;80,FALSE),COUNTIF(缓考名单!$A$2:$A$49,$F1507&amp;"")&gt;0,COUNTIF(缓考名单!$B$2:$B$49,#REF!)&gt;0,IFERROR(VLOOKUP($F1507&amp;"",学年成绩!$A$2:$B$462,2,FALSE)&lt;&gt;"100%",FALSE)),"是","")</f>
        <v/>
      </c>
      <c r="O1507" s="7"/>
      <c r="P1507" s="8"/>
    </row>
    <row r="1508" ht="35" hidden="1" customHeight="1" spans="1:16">
      <c r="A1508" s="7">
        <v>1506</v>
      </c>
      <c r="B1508" s="7">
        <v>2024</v>
      </c>
      <c r="C1508" s="3" t="s">
        <v>16</v>
      </c>
      <c r="D1508" s="3" t="s">
        <v>977</v>
      </c>
      <c r="E1508" s="3" t="s">
        <v>983</v>
      </c>
      <c r="F1508" s="7">
        <v>202434210301</v>
      </c>
      <c r="G1508" s="3" t="s">
        <v>19</v>
      </c>
      <c r="H1508" s="7">
        <v>0</v>
      </c>
      <c r="I1508" s="7">
        <v>0</v>
      </c>
      <c r="J1508" s="7">
        <v>21</v>
      </c>
      <c r="K1508" s="7">
        <v>263</v>
      </c>
      <c r="L1508" s="7">
        <v>28</v>
      </c>
      <c r="M1508" s="7" t="str">
        <f>IF(COUNTIF(体测成绩!$A$2:$A$530,$F1508&amp;"")=0,"",IF(VLOOKUP($F1508&amp;"",体测成绩!$A$2:$B$530,2,FALSE)="免测",80,VLOOKUP($F1508&amp;"",体测成绩!$A$2:$B$530,2,FALSE)))</f>
        <v/>
      </c>
      <c r="N1508" s="7" t="str">
        <f>IF(OR(IFERROR(VALUE(M1508)&lt;80,FALSE),COUNTIF(缓考名单!$A$2:$A$49,$F1508&amp;"")&gt;0,COUNTIF(缓考名单!$B$2:$B$49,#REF!)&gt;0,IFERROR(VLOOKUP($F1508&amp;"",学年成绩!$A$2:$B$462,2,FALSE)&lt;&gt;"100%",FALSE)),"是","")</f>
        <v/>
      </c>
      <c r="O1508" s="7"/>
      <c r="P1508" s="8"/>
    </row>
    <row r="1509" ht="35" hidden="1" customHeight="1" spans="1:16">
      <c r="A1509" s="7">
        <v>1507</v>
      </c>
      <c r="B1509" s="7">
        <v>2024</v>
      </c>
      <c r="C1509" s="3" t="s">
        <v>16</v>
      </c>
      <c r="D1509" s="3" t="s">
        <v>977</v>
      </c>
      <c r="E1509" s="3" t="s">
        <v>983</v>
      </c>
      <c r="F1509" s="7">
        <v>202434210302</v>
      </c>
      <c r="G1509" s="3" t="s">
        <v>20</v>
      </c>
      <c r="H1509" s="7">
        <v>0</v>
      </c>
      <c r="I1509" s="7">
        <v>0</v>
      </c>
      <c r="J1509" s="7">
        <v>21</v>
      </c>
      <c r="K1509" s="7">
        <v>263</v>
      </c>
      <c r="L1509" s="7">
        <v>28</v>
      </c>
      <c r="M1509" s="7" t="str">
        <f>IF(COUNTIF(体测成绩!$A$2:$A$530,$F1509&amp;"")=0,"",IF(VLOOKUP($F1509&amp;"",体测成绩!$A$2:$B$530,2,FALSE)="免测",80,VLOOKUP($F1509&amp;"",体测成绩!$A$2:$B$530,2,FALSE)))</f>
        <v/>
      </c>
      <c r="N1509" s="7" t="str">
        <f>IF(OR(IFERROR(VALUE(M1509)&lt;80,FALSE),COUNTIF(缓考名单!$A$2:$A$49,$F1509&amp;"")&gt;0,COUNTIF(缓考名单!$B$2:$B$49,#REF!)&gt;0,IFERROR(VLOOKUP($F1509&amp;"",学年成绩!$A$2:$B$462,2,FALSE)&lt;&gt;"100%",FALSE)),"是","")</f>
        <v>是</v>
      </c>
      <c r="O1509" s="7"/>
      <c r="P1509" s="8"/>
    </row>
    <row r="1510" ht="35" hidden="1" customHeight="1" spans="1:16">
      <c r="A1510" s="7">
        <v>1508</v>
      </c>
      <c r="B1510" s="7">
        <v>2024</v>
      </c>
      <c r="C1510" s="3" t="s">
        <v>16</v>
      </c>
      <c r="D1510" s="3" t="s">
        <v>977</v>
      </c>
      <c r="E1510" s="3" t="s">
        <v>983</v>
      </c>
      <c r="F1510" s="7">
        <v>202434210330</v>
      </c>
      <c r="G1510" s="3" t="s">
        <v>19</v>
      </c>
      <c r="H1510" s="7">
        <v>0</v>
      </c>
      <c r="I1510" s="7">
        <v>0</v>
      </c>
      <c r="J1510" s="7">
        <v>28.1</v>
      </c>
      <c r="K1510" s="7">
        <v>118</v>
      </c>
      <c r="L1510" s="7">
        <v>14</v>
      </c>
      <c r="M1510" s="7" t="str">
        <f>IF(COUNTIF(体测成绩!$A$2:$A$530,$F1510&amp;"")=0,"",IF(VLOOKUP($F1510&amp;"",体测成绩!$A$2:$B$530,2,FALSE)="免测",80,VLOOKUP($F1510&amp;"",体测成绩!$A$2:$B$530,2,FALSE)))</f>
        <v/>
      </c>
      <c r="N1510" s="7" t="str">
        <f>IF(OR(IFERROR(VALUE(M1510)&lt;80,FALSE),COUNTIF(缓考名单!$A$2:$A$49,$F1510&amp;"")&gt;0,COUNTIF(缓考名单!$B$2:$B$49,#REF!)&gt;0,IFERROR(VLOOKUP($F1510&amp;"",学年成绩!$A$2:$B$462,2,FALSE)&lt;&gt;"100%",FALSE)),"是","")</f>
        <v/>
      </c>
      <c r="O1510" s="7"/>
      <c r="P1510" s="8"/>
    </row>
    <row r="1511" ht="35" hidden="1" customHeight="1" spans="1:16">
      <c r="A1511" s="7">
        <v>1509</v>
      </c>
      <c r="B1511" s="7">
        <v>2024</v>
      </c>
      <c r="C1511" s="3" t="s">
        <v>16</v>
      </c>
      <c r="D1511" s="3" t="s">
        <v>977</v>
      </c>
      <c r="E1511" s="3" t="s">
        <v>983</v>
      </c>
      <c r="F1511" s="7">
        <v>202329110314</v>
      </c>
      <c r="G1511" s="3" t="s">
        <v>19</v>
      </c>
      <c r="H1511" s="7">
        <v>0</v>
      </c>
      <c r="I1511" s="7">
        <v>0</v>
      </c>
      <c r="J1511" s="7">
        <v>28.4</v>
      </c>
      <c r="K1511" s="7">
        <v>114</v>
      </c>
      <c r="L1511" s="7">
        <v>13</v>
      </c>
      <c r="M1511" s="7" t="str">
        <f>IF(COUNTIF(体测成绩!$A$2:$A$530,$F1511&amp;"")=0,"",IF(VLOOKUP($F1511&amp;"",体测成绩!$A$2:$B$530,2,FALSE)="免测",80,VLOOKUP($F1511&amp;"",体测成绩!$A$2:$B$530,2,FALSE)))</f>
        <v/>
      </c>
      <c r="N1511" s="7" t="str">
        <f>IF(OR(IFERROR(VALUE(M1511)&lt;80,FALSE),COUNTIF(缓考名单!$A$2:$A$49,$F1511&amp;"")&gt;0,COUNTIF(缓考名单!$B$2:$B$49,#REF!)&gt;0,IFERROR(VLOOKUP($F1511&amp;"",学年成绩!$A$2:$B$462,2,FALSE)&lt;&gt;"100%",FALSE)),"是","")</f>
        <v/>
      </c>
      <c r="O1511" s="7"/>
      <c r="P1511" s="8"/>
    </row>
    <row r="1512" ht="35" hidden="1" customHeight="1" spans="1:16">
      <c r="A1512" s="7">
        <v>1510</v>
      </c>
      <c r="B1512" s="7">
        <v>2024</v>
      </c>
      <c r="C1512" s="3" t="s">
        <v>16</v>
      </c>
      <c r="D1512" s="3" t="s">
        <v>977</v>
      </c>
      <c r="E1512" s="3" t="s">
        <v>983</v>
      </c>
      <c r="F1512" s="7">
        <v>202434210316</v>
      </c>
      <c r="G1512" s="3" t="s">
        <v>20</v>
      </c>
      <c r="H1512" s="7">
        <v>0</v>
      </c>
      <c r="I1512" s="7">
        <v>0</v>
      </c>
      <c r="J1512" s="7">
        <v>31.2</v>
      </c>
      <c r="K1512" s="7">
        <v>71</v>
      </c>
      <c r="L1512" s="7">
        <v>5</v>
      </c>
      <c r="M1512" s="7" t="str">
        <f>IF(COUNTIF(体测成绩!$A$2:$A$530,$F1512&amp;"")=0,"",IF(VLOOKUP($F1512&amp;"",体测成绩!$A$2:$B$530,2,FALSE)="免测",80,VLOOKUP($F1512&amp;"",体测成绩!$A$2:$B$530,2,FALSE)))</f>
        <v/>
      </c>
      <c r="N1512" s="7" t="str">
        <f>IF(OR(IFERROR(VALUE(M1512)&lt;80,FALSE),COUNTIF(缓考名单!$A$2:$A$49,$F1512&amp;"")&gt;0,COUNTIF(缓考名单!$B$2:$B$49,#REF!)&gt;0,IFERROR(VLOOKUP($F1512&amp;"",学年成绩!$A$2:$B$462,2,FALSE)&lt;&gt;"100%",FALSE)),"是","")</f>
        <v/>
      </c>
      <c r="O1512" s="7"/>
      <c r="P1512" s="8"/>
    </row>
    <row r="1513" ht="35" hidden="1" customHeight="1" spans="1:16">
      <c r="A1513" s="7">
        <v>1511</v>
      </c>
      <c r="B1513" s="7">
        <v>2024</v>
      </c>
      <c r="C1513" s="3" t="s">
        <v>16</v>
      </c>
      <c r="D1513" s="3" t="s">
        <v>977</v>
      </c>
      <c r="E1513" s="3" t="s">
        <v>983</v>
      </c>
      <c r="F1513" s="7">
        <v>202434210317</v>
      </c>
      <c r="G1513" s="3" t="s">
        <v>20</v>
      </c>
      <c r="H1513" s="7">
        <v>0</v>
      </c>
      <c r="I1513" s="7">
        <v>0</v>
      </c>
      <c r="J1513" s="7">
        <v>25.09</v>
      </c>
      <c r="K1513" s="7">
        <v>161</v>
      </c>
      <c r="L1513" s="7">
        <v>16</v>
      </c>
      <c r="M1513" s="7" t="str">
        <f>IF(COUNTIF(体测成绩!$A$2:$A$530,$F1513&amp;"")=0,"",IF(VLOOKUP($F1513&amp;"",体测成绩!$A$2:$B$530,2,FALSE)="免测",80,VLOOKUP($F1513&amp;"",体测成绩!$A$2:$B$530,2,FALSE)))</f>
        <v/>
      </c>
      <c r="N1513" s="7" t="str">
        <f>IF(OR(IFERROR(VALUE(M1513)&lt;80,FALSE),COUNTIF(缓考名单!$A$2:$A$49,$F1513&amp;"")&gt;0,COUNTIF(缓考名单!$B$2:$B$49,#REF!)&gt;0,IFERROR(VLOOKUP($F1513&amp;"",学年成绩!$A$2:$B$462,2,FALSE)&lt;&gt;"100%",FALSE)),"是","")</f>
        <v/>
      </c>
      <c r="O1513" s="7"/>
      <c r="P1513" s="8"/>
    </row>
    <row r="1514" ht="35" hidden="1" customHeight="1" spans="1:16">
      <c r="A1514" s="7">
        <v>1512</v>
      </c>
      <c r="B1514" s="7">
        <v>2024</v>
      </c>
      <c r="C1514" s="3" t="s">
        <v>16</v>
      </c>
      <c r="D1514" s="3" t="s">
        <v>977</v>
      </c>
      <c r="E1514" s="3" t="s">
        <v>983</v>
      </c>
      <c r="F1514" s="7">
        <v>202434210318</v>
      </c>
      <c r="G1514" s="3" t="s">
        <v>19</v>
      </c>
      <c r="H1514" s="7">
        <v>0</v>
      </c>
      <c r="I1514" s="7">
        <v>0</v>
      </c>
      <c r="J1514" s="7">
        <v>21</v>
      </c>
      <c r="K1514" s="7">
        <v>263</v>
      </c>
      <c r="L1514" s="7">
        <v>28</v>
      </c>
      <c r="M1514" s="7" t="str">
        <f>IF(COUNTIF(体测成绩!$A$2:$A$530,$F1514&amp;"")=0,"",IF(VLOOKUP($F1514&amp;"",体测成绩!$A$2:$B$530,2,FALSE)="免测",80,VLOOKUP($F1514&amp;"",体测成绩!$A$2:$B$530,2,FALSE)))</f>
        <v/>
      </c>
      <c r="N1514" s="7" t="str">
        <f>IF(OR(IFERROR(VALUE(M1514)&lt;80,FALSE),COUNTIF(缓考名单!$A$2:$A$49,$F1514&amp;"")&gt;0,COUNTIF(缓考名单!$B$2:$B$49,#REF!)&gt;0,IFERROR(VLOOKUP($F1514&amp;"",学年成绩!$A$2:$B$462,2,FALSE)&lt;&gt;"100%",FALSE)),"是","")</f>
        <v/>
      </c>
      <c r="O1514" s="7"/>
      <c r="P1514" s="8"/>
    </row>
    <row r="1515" ht="35" hidden="1" customHeight="1" spans="1:16">
      <c r="A1515" s="7">
        <v>1513</v>
      </c>
      <c r="B1515" s="7">
        <v>2024</v>
      </c>
      <c r="C1515" s="3" t="s">
        <v>16</v>
      </c>
      <c r="D1515" s="3" t="s">
        <v>977</v>
      </c>
      <c r="E1515" s="3" t="s">
        <v>983</v>
      </c>
      <c r="F1515" s="7">
        <v>202017510116</v>
      </c>
      <c r="G1515" s="3" t="s">
        <v>19</v>
      </c>
      <c r="H1515" s="7">
        <v>0</v>
      </c>
      <c r="I1515" s="7">
        <v>0</v>
      </c>
      <c r="J1515" s="7">
        <v>23.4</v>
      </c>
      <c r="K1515" s="7">
        <v>196</v>
      </c>
      <c r="L1515" s="7">
        <v>22</v>
      </c>
      <c r="M1515" s="7" t="str">
        <f>IF(COUNTIF(体测成绩!$A$2:$A$530,$F1515&amp;"")=0,"",IF(VLOOKUP($F1515&amp;"",体测成绩!$A$2:$B$530,2,FALSE)="免测",80,VLOOKUP($F1515&amp;"",体测成绩!$A$2:$B$530,2,FALSE)))</f>
        <v/>
      </c>
      <c r="N1515" s="7" t="str">
        <f>IF(OR(IFERROR(VALUE(M1515)&lt;80,FALSE),COUNTIF(缓考名单!$A$2:$A$49,$F1515&amp;"")&gt;0,COUNTIF(缓考名单!$B$2:$B$49,#REF!)&gt;0,IFERROR(VLOOKUP($F1515&amp;"",学年成绩!$A$2:$B$462,2,FALSE)&lt;&gt;"100%",FALSE)),"是","")</f>
        <v/>
      </c>
      <c r="O1515" s="7"/>
      <c r="P1515" s="8"/>
    </row>
    <row r="1516" ht="35" hidden="1" customHeight="1" spans="1:16">
      <c r="A1516" s="7">
        <v>1514</v>
      </c>
      <c r="B1516" s="7">
        <v>2024</v>
      </c>
      <c r="C1516" s="3" t="s">
        <v>16</v>
      </c>
      <c r="D1516" s="3" t="s">
        <v>977</v>
      </c>
      <c r="E1516" s="3" t="s">
        <v>983</v>
      </c>
      <c r="F1516" s="7">
        <v>202434210305</v>
      </c>
      <c r="G1516" s="3" t="s">
        <v>19</v>
      </c>
      <c r="H1516" s="7">
        <v>0</v>
      </c>
      <c r="I1516" s="7">
        <v>0</v>
      </c>
      <c r="J1516" s="7">
        <v>29.26</v>
      </c>
      <c r="K1516" s="7">
        <v>105</v>
      </c>
      <c r="L1516" s="7">
        <v>10</v>
      </c>
      <c r="M1516" s="7" t="str">
        <f>IF(COUNTIF(体测成绩!$A$2:$A$530,$F1516&amp;"")=0,"",IF(VLOOKUP($F1516&amp;"",体测成绩!$A$2:$B$530,2,FALSE)="免测",80,VLOOKUP($F1516&amp;"",体测成绩!$A$2:$B$530,2,FALSE)))</f>
        <v/>
      </c>
      <c r="N1516" s="7" t="str">
        <f>IF(OR(IFERROR(VALUE(M1516)&lt;80,FALSE),COUNTIF(缓考名单!$A$2:$A$49,$F1516&amp;"")&gt;0,COUNTIF(缓考名单!$B$2:$B$49,#REF!)&gt;0,IFERROR(VLOOKUP($F1516&amp;"",学年成绩!$A$2:$B$462,2,FALSE)&lt;&gt;"100%",FALSE)),"是","")</f>
        <v/>
      </c>
      <c r="O1516" s="7"/>
      <c r="P1516" s="8"/>
    </row>
    <row r="1517" ht="35" hidden="1" customHeight="1" spans="1:16">
      <c r="A1517" s="7">
        <v>1515</v>
      </c>
      <c r="B1517" s="7">
        <v>2024</v>
      </c>
      <c r="C1517" s="3" t="s">
        <v>16</v>
      </c>
      <c r="D1517" s="3" t="s">
        <v>977</v>
      </c>
      <c r="E1517" s="3" t="s">
        <v>983</v>
      </c>
      <c r="F1517" s="7">
        <v>202434210320</v>
      </c>
      <c r="G1517" s="3" t="s">
        <v>20</v>
      </c>
      <c r="H1517" s="7">
        <v>0</v>
      </c>
      <c r="I1517" s="7">
        <v>0</v>
      </c>
      <c r="J1517" s="7">
        <v>24.9</v>
      </c>
      <c r="K1517" s="7">
        <v>166</v>
      </c>
      <c r="L1517" s="7">
        <v>18</v>
      </c>
      <c r="M1517" s="7" t="str">
        <f>IF(COUNTIF(体测成绩!$A$2:$A$530,$F1517&amp;"")=0,"",IF(VLOOKUP($F1517&amp;"",体测成绩!$A$2:$B$530,2,FALSE)="免测",80,VLOOKUP($F1517&amp;"",体测成绩!$A$2:$B$530,2,FALSE)))</f>
        <v/>
      </c>
      <c r="N1517" s="7" t="str">
        <f>IF(OR(IFERROR(VALUE(M1517)&lt;80,FALSE),COUNTIF(缓考名单!$A$2:$A$49,$F1517&amp;"")&gt;0,COUNTIF(缓考名单!$B$2:$B$49,#REF!)&gt;0,IFERROR(VLOOKUP($F1517&amp;"",学年成绩!$A$2:$B$462,2,FALSE)&lt;&gt;"100%",FALSE)),"是","")</f>
        <v/>
      </c>
      <c r="O1517" s="7"/>
      <c r="P1517" s="8"/>
    </row>
    <row r="1518" ht="35" hidden="1" customHeight="1" spans="1:16">
      <c r="A1518" s="7">
        <v>1516</v>
      </c>
      <c r="B1518" s="7">
        <v>2024</v>
      </c>
      <c r="C1518" s="3" t="s">
        <v>16</v>
      </c>
      <c r="D1518" s="3" t="s">
        <v>977</v>
      </c>
      <c r="E1518" s="3" t="s">
        <v>983</v>
      </c>
      <c r="F1518" s="7">
        <v>202434210326</v>
      </c>
      <c r="G1518" s="3" t="s">
        <v>19</v>
      </c>
      <c r="H1518" s="7">
        <v>0</v>
      </c>
      <c r="I1518" s="7">
        <v>0</v>
      </c>
      <c r="J1518" s="7">
        <v>21</v>
      </c>
      <c r="K1518" s="7">
        <v>263</v>
      </c>
      <c r="L1518" s="7">
        <v>28</v>
      </c>
      <c r="M1518" s="7" t="str">
        <f>IF(COUNTIF(体测成绩!$A$2:$A$530,$F1518&amp;"")=0,"",IF(VLOOKUP($F1518&amp;"",体测成绩!$A$2:$B$530,2,FALSE)="免测",80,VLOOKUP($F1518&amp;"",体测成绩!$A$2:$B$530,2,FALSE)))</f>
        <v/>
      </c>
      <c r="N1518" s="7" t="str">
        <f>IF(OR(IFERROR(VALUE(M1518)&lt;80,FALSE),COUNTIF(缓考名单!$A$2:$A$49,$F1518&amp;"")&gt;0,COUNTIF(缓考名单!$B$2:$B$49,#REF!)&gt;0,IFERROR(VLOOKUP($F1518&amp;"",学年成绩!$A$2:$B$462,2,FALSE)&lt;&gt;"100%",FALSE)),"是","")</f>
        <v/>
      </c>
      <c r="O1518" s="7"/>
      <c r="P1518" s="8"/>
    </row>
    <row r="1519" ht="35" hidden="1" customHeight="1" spans="1:16">
      <c r="A1519" s="7">
        <v>1517</v>
      </c>
      <c r="B1519" s="7">
        <v>2024</v>
      </c>
      <c r="C1519" s="3" t="s">
        <v>16</v>
      </c>
      <c r="D1519" s="3" t="s">
        <v>977</v>
      </c>
      <c r="E1519" s="3" t="s">
        <v>983</v>
      </c>
      <c r="F1519" s="7">
        <v>202434210310</v>
      </c>
      <c r="G1519" s="3" t="s">
        <v>19</v>
      </c>
      <c r="H1519" s="7">
        <v>0</v>
      </c>
      <c r="I1519" s="7">
        <v>0</v>
      </c>
      <c r="J1519" s="7">
        <v>28.7</v>
      </c>
      <c r="K1519" s="7">
        <v>111</v>
      </c>
      <c r="L1519" s="7">
        <v>11</v>
      </c>
      <c r="M1519" s="7" t="str">
        <f>IF(COUNTIF(体测成绩!$A$2:$A$530,$F1519&amp;"")=0,"",IF(VLOOKUP($F1519&amp;"",体测成绩!$A$2:$B$530,2,FALSE)="免测",80,VLOOKUP($F1519&amp;"",体测成绩!$A$2:$B$530,2,FALSE)))</f>
        <v/>
      </c>
      <c r="N1519" s="7" t="str">
        <f>IF(OR(IFERROR(VALUE(M1519)&lt;80,FALSE),COUNTIF(缓考名单!$A$2:$A$49,$F1519&amp;"")&gt;0,COUNTIF(缓考名单!$B$2:$B$49,#REF!)&gt;0,IFERROR(VLOOKUP($F1519&amp;"",学年成绩!$A$2:$B$462,2,FALSE)&lt;&gt;"100%",FALSE)),"是","")</f>
        <v/>
      </c>
      <c r="O1519" s="7"/>
      <c r="P1519" s="8"/>
    </row>
    <row r="1520" ht="35" hidden="1" customHeight="1" spans="1:16">
      <c r="A1520" s="7">
        <v>1518</v>
      </c>
      <c r="B1520" s="7">
        <v>2024</v>
      </c>
      <c r="C1520" s="3" t="s">
        <v>16</v>
      </c>
      <c r="D1520" s="3" t="s">
        <v>977</v>
      </c>
      <c r="E1520" s="3" t="s">
        <v>983</v>
      </c>
      <c r="F1520" s="7">
        <v>202434210327</v>
      </c>
      <c r="G1520" s="3" t="s">
        <v>20</v>
      </c>
      <c r="H1520" s="7">
        <v>0</v>
      </c>
      <c r="I1520" s="7">
        <v>0</v>
      </c>
      <c r="J1520" s="7">
        <v>29.36</v>
      </c>
      <c r="K1520" s="7">
        <v>103</v>
      </c>
      <c r="L1520" s="7">
        <v>9</v>
      </c>
      <c r="M1520" s="7" t="str">
        <f>IF(COUNTIF(体测成绩!$A$2:$A$530,$F1520&amp;"")=0,"",IF(VLOOKUP($F1520&amp;"",体测成绩!$A$2:$B$530,2,FALSE)="免测",80,VLOOKUP($F1520&amp;"",体测成绩!$A$2:$B$530,2,FALSE)))</f>
        <v/>
      </c>
      <c r="N1520" s="7" t="str">
        <f>IF(OR(IFERROR(VALUE(M1520)&lt;80,FALSE),COUNTIF(缓考名单!$A$2:$A$49,$F1520&amp;"")&gt;0,COUNTIF(缓考名单!$B$2:$B$49,#REF!)&gt;0,IFERROR(VLOOKUP($F1520&amp;"",学年成绩!$A$2:$B$462,2,FALSE)&lt;&gt;"100%",FALSE)),"是","")</f>
        <v/>
      </c>
      <c r="O1520" s="7"/>
      <c r="P1520" s="8"/>
    </row>
    <row r="1521" ht="35" hidden="1" customHeight="1" spans="1:16">
      <c r="A1521" s="7">
        <v>1519</v>
      </c>
      <c r="B1521" s="7">
        <v>2024</v>
      </c>
      <c r="C1521" s="3" t="s">
        <v>16</v>
      </c>
      <c r="D1521" s="3" t="s">
        <v>977</v>
      </c>
      <c r="E1521" s="3" t="s">
        <v>983</v>
      </c>
      <c r="F1521" s="7">
        <v>202434210328</v>
      </c>
      <c r="G1521" s="3" t="s">
        <v>19</v>
      </c>
      <c r="H1521" s="7">
        <v>0</v>
      </c>
      <c r="I1521" s="7">
        <v>0</v>
      </c>
      <c r="J1521" s="7">
        <v>21</v>
      </c>
      <c r="K1521" s="7">
        <v>263</v>
      </c>
      <c r="L1521" s="7">
        <v>28</v>
      </c>
      <c r="M1521" s="7" t="str">
        <f>IF(COUNTIF(体测成绩!$A$2:$A$530,$F1521&amp;"")=0,"",IF(VLOOKUP($F1521&amp;"",体测成绩!$A$2:$B$530,2,FALSE)="免测",80,VLOOKUP($F1521&amp;"",体测成绩!$A$2:$B$530,2,FALSE)))</f>
        <v/>
      </c>
      <c r="N1521" s="7" t="str">
        <f>IF(OR(IFERROR(VALUE(M1521)&lt;80,FALSE),COUNTIF(缓考名单!$A$2:$A$49,$F1521&amp;"")&gt;0,COUNTIF(缓考名单!$B$2:$B$49,#REF!)&gt;0,IFERROR(VLOOKUP($F1521&amp;"",学年成绩!$A$2:$B$462,2,FALSE)&lt;&gt;"100%",FALSE)),"是","")</f>
        <v/>
      </c>
      <c r="O1521" s="7"/>
      <c r="P1521" s="8"/>
    </row>
    <row r="1522" ht="35" hidden="1" customHeight="1" spans="1:16">
      <c r="A1522" s="7">
        <v>1520</v>
      </c>
      <c r="B1522" s="7">
        <v>2024</v>
      </c>
      <c r="C1522" s="3" t="s">
        <v>16</v>
      </c>
      <c r="D1522" s="3" t="s">
        <v>977</v>
      </c>
      <c r="E1522" s="3" t="s">
        <v>983</v>
      </c>
      <c r="F1522" s="7">
        <v>202434210324</v>
      </c>
      <c r="G1522" s="3" t="s">
        <v>19</v>
      </c>
      <c r="H1522" s="7">
        <v>0</v>
      </c>
      <c r="I1522" s="7">
        <v>0</v>
      </c>
      <c r="J1522" s="7">
        <v>30.8</v>
      </c>
      <c r="K1522" s="7">
        <v>78</v>
      </c>
      <c r="L1522" s="7">
        <v>6</v>
      </c>
      <c r="M1522" s="7" t="str">
        <f>IF(COUNTIF(体测成绩!$A$2:$A$530,$F1522&amp;"")=0,"",IF(VLOOKUP($F1522&amp;"",体测成绩!$A$2:$B$530,2,FALSE)="免测",80,VLOOKUP($F1522&amp;"",体测成绩!$A$2:$B$530,2,FALSE)))</f>
        <v/>
      </c>
      <c r="N1522" s="7" t="str">
        <f>IF(OR(IFERROR(VALUE(M1522)&lt;80,FALSE),COUNTIF(缓考名单!$A$2:$A$49,$F1522&amp;"")&gt;0,COUNTIF(缓考名单!$B$2:$B$49,#REF!)&gt;0,IFERROR(VLOOKUP($F1522&amp;"",学年成绩!$A$2:$B$462,2,FALSE)&lt;&gt;"100%",FALSE)),"是","")</f>
        <v/>
      </c>
      <c r="O1522" s="7"/>
      <c r="P1522" s="8"/>
    </row>
    <row r="1523" ht="35" hidden="1" customHeight="1" spans="1:16">
      <c r="A1523" s="7">
        <v>1521</v>
      </c>
      <c r="B1523" s="7">
        <v>2024</v>
      </c>
      <c r="C1523" s="3" t="s">
        <v>16</v>
      </c>
      <c r="D1523" s="3" t="s">
        <v>977</v>
      </c>
      <c r="E1523" s="3" t="s">
        <v>983</v>
      </c>
      <c r="F1523" s="7">
        <v>202434210315</v>
      </c>
      <c r="G1523" s="3" t="s">
        <v>20</v>
      </c>
      <c r="H1523" s="7">
        <v>0</v>
      </c>
      <c r="I1523" s="7">
        <v>0</v>
      </c>
      <c r="J1523" s="7">
        <v>21</v>
      </c>
      <c r="K1523" s="7">
        <v>263</v>
      </c>
      <c r="L1523" s="7">
        <v>28</v>
      </c>
      <c r="M1523" s="7" t="str">
        <f>IF(COUNTIF(体测成绩!$A$2:$A$530,$F1523&amp;"")=0,"",IF(VLOOKUP($F1523&amp;"",体测成绩!$A$2:$B$530,2,FALSE)="免测",80,VLOOKUP($F1523&amp;"",体测成绩!$A$2:$B$530,2,FALSE)))</f>
        <v/>
      </c>
      <c r="N1523" s="7" t="str">
        <f>IF(OR(IFERROR(VALUE(M1523)&lt;80,FALSE),COUNTIF(缓考名单!$A$2:$A$49,$F1523&amp;"")&gt;0,COUNTIF(缓考名单!$B$2:$B$49,#REF!)&gt;0,IFERROR(VLOOKUP($F1523&amp;"",学年成绩!$A$2:$B$462,2,FALSE)&lt;&gt;"100%",FALSE)),"是","")</f>
        <v/>
      </c>
      <c r="O1523" s="7"/>
      <c r="P1523" s="8"/>
    </row>
    <row r="1524" ht="35" hidden="1" customHeight="1" spans="1:16">
      <c r="A1524" s="7">
        <v>1522</v>
      </c>
      <c r="B1524" s="7">
        <v>2024</v>
      </c>
      <c r="C1524" s="3" t="s">
        <v>16</v>
      </c>
      <c r="D1524" s="3" t="s">
        <v>977</v>
      </c>
      <c r="E1524" s="3" t="s">
        <v>983</v>
      </c>
      <c r="F1524" s="7">
        <v>202434210332</v>
      </c>
      <c r="G1524" s="3" t="s">
        <v>20</v>
      </c>
      <c r="H1524" s="7">
        <v>0</v>
      </c>
      <c r="I1524" s="7">
        <v>0</v>
      </c>
      <c r="J1524" s="7">
        <v>21</v>
      </c>
      <c r="K1524" s="7">
        <v>263</v>
      </c>
      <c r="L1524" s="7">
        <v>28</v>
      </c>
      <c r="M1524" s="7" t="str">
        <f>IF(COUNTIF(体测成绩!$A$2:$A$530,$F1524&amp;"")=0,"",IF(VLOOKUP($F1524&amp;"",体测成绩!$A$2:$B$530,2,FALSE)="免测",80,VLOOKUP($F1524&amp;"",体测成绩!$A$2:$B$530,2,FALSE)))</f>
        <v/>
      </c>
      <c r="N1524" s="7" t="str">
        <f>IF(OR(IFERROR(VALUE(M1524)&lt;80,FALSE),COUNTIF(缓考名单!$A$2:$A$49,$F1524&amp;"")&gt;0,COUNTIF(缓考名单!$B$2:$B$49,#REF!)&gt;0,IFERROR(VLOOKUP($F1524&amp;"",学年成绩!$A$2:$B$462,2,FALSE)&lt;&gt;"100%",FALSE)),"是","")</f>
        <v/>
      </c>
      <c r="O1524" s="7"/>
      <c r="P1524" s="8"/>
    </row>
    <row r="1525" ht="35" hidden="1" customHeight="1" spans="1:16">
      <c r="A1525" s="7">
        <v>1523</v>
      </c>
      <c r="B1525" s="7">
        <v>2024</v>
      </c>
      <c r="C1525" s="3" t="s">
        <v>16</v>
      </c>
      <c r="D1525" s="3" t="s">
        <v>977</v>
      </c>
      <c r="E1525" s="3" t="s">
        <v>983</v>
      </c>
      <c r="F1525" s="7">
        <v>202434210331</v>
      </c>
      <c r="G1525" s="3" t="s">
        <v>19</v>
      </c>
      <c r="H1525" s="7">
        <v>0</v>
      </c>
      <c r="I1525" s="7">
        <v>0</v>
      </c>
      <c r="J1525" s="7">
        <v>25</v>
      </c>
      <c r="K1525" s="7">
        <v>163</v>
      </c>
      <c r="L1525" s="7">
        <v>17</v>
      </c>
      <c r="M1525" s="7" t="str">
        <f>IF(COUNTIF(体测成绩!$A$2:$A$530,$F1525&amp;"")=0,"",IF(VLOOKUP($F1525&amp;"",体测成绩!$A$2:$B$530,2,FALSE)="免测",80,VLOOKUP($F1525&amp;"",体测成绩!$A$2:$B$530,2,FALSE)))</f>
        <v/>
      </c>
      <c r="N1525" s="7" t="str">
        <f>IF(OR(IFERROR(VALUE(M1525)&lt;80,FALSE),COUNTIF(缓考名单!$A$2:$A$49,$F1525&amp;"")&gt;0,COUNTIF(缓考名单!$B$2:$B$49,#REF!)&gt;0,IFERROR(VLOOKUP($F1525&amp;"",学年成绩!$A$2:$B$462,2,FALSE)&lt;&gt;"100%",FALSE)),"是","")</f>
        <v/>
      </c>
      <c r="O1525" s="7"/>
      <c r="P1525" s="8"/>
    </row>
    <row r="1526" ht="35" hidden="1" customHeight="1" spans="1:16">
      <c r="A1526" s="7">
        <v>1524</v>
      </c>
      <c r="B1526" s="7">
        <v>2024</v>
      </c>
      <c r="C1526" s="3" t="s">
        <v>16</v>
      </c>
      <c r="D1526" s="3" t="s">
        <v>977</v>
      </c>
      <c r="E1526" s="3" t="s">
        <v>983</v>
      </c>
      <c r="F1526" s="7">
        <v>202434210333</v>
      </c>
      <c r="G1526" s="3" t="s">
        <v>19</v>
      </c>
      <c r="H1526" s="7">
        <v>0</v>
      </c>
      <c r="I1526" s="7">
        <v>0</v>
      </c>
      <c r="J1526" s="7">
        <v>21</v>
      </c>
      <c r="K1526" s="7">
        <v>263</v>
      </c>
      <c r="L1526" s="7">
        <v>28</v>
      </c>
      <c r="M1526" s="7" t="str">
        <f>IF(COUNTIF(体测成绩!$A$2:$A$530,$F1526&amp;"")=0,"",IF(VLOOKUP($F1526&amp;"",体测成绩!$A$2:$B$530,2,FALSE)="免测",80,VLOOKUP($F1526&amp;"",体测成绩!$A$2:$B$530,2,FALSE)))</f>
        <v/>
      </c>
      <c r="N1526" s="7" t="str">
        <f>IF(OR(IFERROR(VALUE(M1526)&lt;80,FALSE),COUNTIF(缓考名单!$A$2:$A$49,$F1526&amp;"")&gt;0,COUNTIF(缓考名单!$B$2:$B$49,#REF!)&gt;0,IFERROR(VLOOKUP($F1526&amp;"",学年成绩!$A$2:$B$462,2,FALSE)&lt;&gt;"100%",FALSE)),"是","")</f>
        <v/>
      </c>
      <c r="O1526" s="7"/>
      <c r="P1526" s="8"/>
    </row>
    <row r="1527" ht="35" hidden="1" customHeight="1" spans="1:16">
      <c r="A1527" s="7">
        <v>1525</v>
      </c>
      <c r="B1527" s="7">
        <v>2024</v>
      </c>
      <c r="C1527" s="3" t="s">
        <v>16</v>
      </c>
      <c r="D1527" s="3" t="s">
        <v>977</v>
      </c>
      <c r="E1527" s="3" t="s">
        <v>983</v>
      </c>
      <c r="F1527" s="7">
        <v>202434210307</v>
      </c>
      <c r="G1527" s="3" t="s">
        <v>19</v>
      </c>
      <c r="H1527" s="7">
        <v>0</v>
      </c>
      <c r="I1527" s="7">
        <v>0</v>
      </c>
      <c r="J1527" s="7">
        <v>21</v>
      </c>
      <c r="K1527" s="7">
        <v>263</v>
      </c>
      <c r="L1527" s="7">
        <v>28</v>
      </c>
      <c r="M1527" s="7" t="str">
        <f>IF(COUNTIF(体测成绩!$A$2:$A$530,$F1527&amp;"")=0,"",IF(VLOOKUP($F1527&amp;"",体测成绩!$A$2:$B$530,2,FALSE)="免测",80,VLOOKUP($F1527&amp;"",体测成绩!$A$2:$B$530,2,FALSE)))</f>
        <v/>
      </c>
      <c r="N1527" s="7" t="str">
        <f>IF(OR(IFERROR(VALUE(M1527)&lt;80,FALSE),COUNTIF(缓考名单!$A$2:$A$49,$F1527&amp;"")&gt;0,COUNTIF(缓考名单!$B$2:$B$49,#REF!)&gt;0,IFERROR(VLOOKUP($F1527&amp;"",学年成绩!$A$2:$B$462,2,FALSE)&lt;&gt;"100%",FALSE)),"是","")</f>
        <v/>
      </c>
      <c r="O1527" s="7"/>
      <c r="P1527" s="8"/>
    </row>
    <row r="1528" ht="35" hidden="1" customHeight="1" spans="1:16">
      <c r="A1528" s="7">
        <v>1526</v>
      </c>
      <c r="B1528" s="7">
        <v>2024</v>
      </c>
      <c r="C1528" s="3" t="s">
        <v>16</v>
      </c>
      <c r="D1528" s="3" t="s">
        <v>977</v>
      </c>
      <c r="E1528" s="3" t="s">
        <v>983</v>
      </c>
      <c r="F1528" s="7">
        <v>202434210323</v>
      </c>
      <c r="G1528" s="3" t="s">
        <v>19</v>
      </c>
      <c r="H1528" s="7">
        <v>0</v>
      </c>
      <c r="I1528" s="7">
        <v>0</v>
      </c>
      <c r="J1528" s="7">
        <v>21</v>
      </c>
      <c r="K1528" s="7">
        <v>263</v>
      </c>
      <c r="L1528" s="7">
        <v>28</v>
      </c>
      <c r="M1528" s="7" t="str">
        <f>IF(COUNTIF(体测成绩!$A$2:$A$530,$F1528&amp;"")=0,"",IF(VLOOKUP($F1528&amp;"",体测成绩!$A$2:$B$530,2,FALSE)="免测",80,VLOOKUP($F1528&amp;"",体测成绩!$A$2:$B$530,2,FALSE)))</f>
        <v/>
      </c>
      <c r="N1528" s="7" t="str">
        <f>IF(OR(IFERROR(VALUE(M1528)&lt;80,FALSE),COUNTIF(缓考名单!$A$2:$A$49,$F1528&amp;"")&gt;0,COUNTIF(缓考名单!$B$2:$B$49,#REF!)&gt;0,IFERROR(VLOOKUP($F1528&amp;"",学年成绩!$A$2:$B$462,2,FALSE)&lt;&gt;"100%",FALSE)),"是","")</f>
        <v/>
      </c>
      <c r="O1528" s="7"/>
      <c r="P1528" s="8"/>
    </row>
    <row r="1529" ht="35" hidden="1" customHeight="1" spans="1:16">
      <c r="A1529" s="7">
        <v>1527</v>
      </c>
      <c r="B1529" s="7">
        <v>2024</v>
      </c>
      <c r="C1529" s="3" t="s">
        <v>16</v>
      </c>
      <c r="D1529" s="3" t="s">
        <v>977</v>
      </c>
      <c r="E1529" s="3" t="s">
        <v>983</v>
      </c>
      <c r="F1529" s="7">
        <v>202416110205</v>
      </c>
      <c r="G1529" s="3" t="s">
        <v>20</v>
      </c>
      <c r="H1529" s="7">
        <v>0</v>
      </c>
      <c r="I1529" s="7">
        <v>0</v>
      </c>
      <c r="J1529" s="7">
        <v>41.25</v>
      </c>
      <c r="K1529" s="7">
        <v>8</v>
      </c>
      <c r="L1529" s="7">
        <v>2</v>
      </c>
      <c r="M1529" s="7" t="str">
        <f>IF(COUNTIF(体测成绩!$A$2:$A$530,$F1529&amp;"")=0,"",IF(VLOOKUP($F1529&amp;"",体测成绩!$A$2:$B$530,2,FALSE)="免测",80,VLOOKUP($F1529&amp;"",体测成绩!$A$2:$B$530,2,FALSE)))</f>
        <v/>
      </c>
      <c r="N1529" s="7" t="str">
        <f>IF(OR(IFERROR(VALUE(M1529)&lt;80,FALSE),COUNTIF(缓考名单!$A$2:$A$49,$F1529&amp;"")&gt;0,COUNTIF(缓考名单!$B$2:$B$49,#REF!)&gt;0,IFERROR(VLOOKUP($F1529&amp;"",学年成绩!$A$2:$B$462,2,FALSE)&lt;&gt;"100%",FALSE)),"是","")</f>
        <v/>
      </c>
      <c r="O1529" s="7"/>
      <c r="P1529" s="8"/>
    </row>
    <row r="1530" ht="35" hidden="1" customHeight="1" spans="1:16">
      <c r="A1530" s="7">
        <v>1528</v>
      </c>
      <c r="B1530" s="7">
        <v>2024</v>
      </c>
      <c r="C1530" s="3" t="s">
        <v>16</v>
      </c>
      <c r="D1530" s="3" t="s">
        <v>977</v>
      </c>
      <c r="E1530" s="3" t="s">
        <v>983</v>
      </c>
      <c r="F1530" s="7">
        <v>202434210303</v>
      </c>
      <c r="G1530" s="3" t="s">
        <v>20</v>
      </c>
      <c r="H1530" s="7">
        <v>0</v>
      </c>
      <c r="I1530" s="7">
        <v>0</v>
      </c>
      <c r="J1530" s="7">
        <v>21</v>
      </c>
      <c r="K1530" s="7">
        <v>263</v>
      </c>
      <c r="L1530" s="7">
        <v>28</v>
      </c>
      <c r="M1530" s="7" t="str">
        <f>IF(COUNTIF(体测成绩!$A$2:$A$530,$F1530&amp;"")=0,"",IF(VLOOKUP($F1530&amp;"",体测成绩!$A$2:$B$530,2,FALSE)="免测",80,VLOOKUP($F1530&amp;"",体测成绩!$A$2:$B$530,2,FALSE)))</f>
        <v/>
      </c>
      <c r="N1530" s="7" t="str">
        <f>IF(OR(IFERROR(VALUE(M1530)&lt;80,FALSE),COUNTIF(缓考名单!$A$2:$A$49,$F1530&amp;"")&gt;0,COUNTIF(缓考名单!$B$2:$B$49,#REF!)&gt;0,IFERROR(VLOOKUP($F1530&amp;"",学年成绩!$A$2:$B$462,2,FALSE)&lt;&gt;"100%",FALSE)),"是","")</f>
        <v/>
      </c>
      <c r="O1530" s="7"/>
      <c r="P1530" s="8"/>
    </row>
    <row r="1531" ht="35" hidden="1" customHeight="1" spans="1:16">
      <c r="A1531" s="7">
        <v>1529</v>
      </c>
      <c r="B1531" s="7">
        <v>2024</v>
      </c>
      <c r="C1531" s="3" t="s">
        <v>16</v>
      </c>
      <c r="D1531" s="3" t="s">
        <v>977</v>
      </c>
      <c r="E1531" s="3" t="s">
        <v>983</v>
      </c>
      <c r="F1531" s="7">
        <v>202434210304</v>
      </c>
      <c r="G1531" s="3" t="s">
        <v>20</v>
      </c>
      <c r="H1531" s="7">
        <v>0</v>
      </c>
      <c r="I1531" s="7">
        <v>0</v>
      </c>
      <c r="J1531" s="7">
        <v>40.95</v>
      </c>
      <c r="K1531" s="7">
        <v>10</v>
      </c>
      <c r="L1531" s="7">
        <v>3</v>
      </c>
      <c r="M1531" s="7" t="str">
        <f>IF(COUNTIF(体测成绩!$A$2:$A$530,$F1531&amp;"")=0,"",IF(VLOOKUP($F1531&amp;"",体测成绩!$A$2:$B$530,2,FALSE)="免测",80,VLOOKUP($F1531&amp;"",体测成绩!$A$2:$B$530,2,FALSE)))</f>
        <v/>
      </c>
      <c r="N1531" s="7" t="str">
        <f>IF(OR(IFERROR(VALUE(M1531)&lt;80,FALSE),COUNTIF(缓考名单!$A$2:$A$49,$F1531&amp;"")&gt;0,COUNTIF(缓考名单!$B$2:$B$49,#REF!)&gt;0,IFERROR(VLOOKUP($F1531&amp;"",学年成绩!$A$2:$B$462,2,FALSE)&lt;&gt;"100%",FALSE)),"是","")</f>
        <v/>
      </c>
      <c r="O1531" s="7"/>
      <c r="P1531" s="8"/>
    </row>
    <row r="1532" ht="35" hidden="1" customHeight="1" spans="1:16">
      <c r="A1532" s="7">
        <v>1530</v>
      </c>
      <c r="B1532" s="7">
        <v>2024</v>
      </c>
      <c r="C1532" s="3" t="s">
        <v>16</v>
      </c>
      <c r="D1532" s="3" t="s">
        <v>977</v>
      </c>
      <c r="E1532" s="3" t="s">
        <v>983</v>
      </c>
      <c r="F1532" s="7">
        <v>202434210325</v>
      </c>
      <c r="G1532" s="3" t="s">
        <v>19</v>
      </c>
      <c r="H1532" s="7">
        <v>0</v>
      </c>
      <c r="I1532" s="7">
        <v>0</v>
      </c>
      <c r="J1532" s="7">
        <v>22.1</v>
      </c>
      <c r="K1532" s="7">
        <v>236</v>
      </c>
      <c r="L1532" s="7">
        <v>24</v>
      </c>
      <c r="M1532" s="7" t="str">
        <f>IF(COUNTIF(体测成绩!$A$2:$A$530,$F1532&amp;"")=0,"",IF(VLOOKUP($F1532&amp;"",体测成绩!$A$2:$B$530,2,FALSE)="免测",80,VLOOKUP($F1532&amp;"",体测成绩!$A$2:$B$530,2,FALSE)))</f>
        <v/>
      </c>
      <c r="N1532" s="7" t="str">
        <f>IF(OR(IFERROR(VALUE(M1532)&lt;80,FALSE),COUNTIF(缓考名单!$A$2:$A$49,$F1532&amp;"")&gt;0,COUNTIF(缓考名单!$B$2:$B$49,#REF!)&gt;0,IFERROR(VLOOKUP($F1532&amp;"",学年成绩!$A$2:$B$462,2,FALSE)&lt;&gt;"100%",FALSE)),"是","")</f>
        <v/>
      </c>
      <c r="O1532" s="7"/>
      <c r="P1532" s="8"/>
    </row>
    <row r="1533" ht="35" hidden="1" customHeight="1" spans="1:16">
      <c r="A1533" s="7">
        <v>1531</v>
      </c>
      <c r="B1533" s="7">
        <v>2024</v>
      </c>
      <c r="C1533" s="3" t="s">
        <v>16</v>
      </c>
      <c r="D1533" s="3" t="s">
        <v>977</v>
      </c>
      <c r="E1533" s="3" t="s">
        <v>983</v>
      </c>
      <c r="F1533" s="7">
        <v>202434210312</v>
      </c>
      <c r="G1533" s="3" t="s">
        <v>20</v>
      </c>
      <c r="H1533" s="7">
        <v>0</v>
      </c>
      <c r="I1533" s="7">
        <v>0</v>
      </c>
      <c r="J1533" s="7">
        <v>21.2</v>
      </c>
      <c r="K1533" s="7">
        <v>255</v>
      </c>
      <c r="L1533" s="7">
        <v>27</v>
      </c>
      <c r="M1533" s="7" t="str">
        <f>IF(COUNTIF(体测成绩!$A$2:$A$530,$F1533&amp;"")=0,"",IF(VLOOKUP($F1533&amp;"",体测成绩!$A$2:$B$530,2,FALSE)="免测",80,VLOOKUP($F1533&amp;"",体测成绩!$A$2:$B$530,2,FALSE)))</f>
        <v/>
      </c>
      <c r="N1533" s="7" t="str">
        <f>IF(OR(IFERROR(VALUE(M1533)&lt;80,FALSE),COUNTIF(缓考名单!$A$2:$A$49,$F1533&amp;"")&gt;0,COUNTIF(缓考名单!$B$2:$B$49,#REF!)&gt;0,IFERROR(VLOOKUP($F1533&amp;"",学年成绩!$A$2:$B$462,2,FALSE)&lt;&gt;"100%",FALSE)),"是","")</f>
        <v/>
      </c>
      <c r="O1533" s="7"/>
      <c r="P1533" s="8"/>
    </row>
    <row r="1534" ht="35" hidden="1" customHeight="1" spans="1:16">
      <c r="A1534" s="7">
        <v>1532</v>
      </c>
      <c r="B1534" s="7">
        <v>2024</v>
      </c>
      <c r="C1534" s="3" t="s">
        <v>16</v>
      </c>
      <c r="D1534" s="3" t="s">
        <v>977</v>
      </c>
      <c r="E1534" s="3" t="s">
        <v>983</v>
      </c>
      <c r="F1534" s="7">
        <v>202434210314</v>
      </c>
      <c r="G1534" s="3" t="s">
        <v>19</v>
      </c>
      <c r="H1534" s="7">
        <v>0</v>
      </c>
      <c r="I1534" s="7">
        <v>0</v>
      </c>
      <c r="J1534" s="7">
        <v>28.65</v>
      </c>
      <c r="K1534" s="7">
        <v>112</v>
      </c>
      <c r="L1534" s="7">
        <v>12</v>
      </c>
      <c r="M1534" s="7" t="str">
        <f>IF(COUNTIF(体测成绩!$A$2:$A$530,$F1534&amp;"")=0,"",IF(VLOOKUP($F1534&amp;"",体测成绩!$A$2:$B$530,2,FALSE)="免测",80,VLOOKUP($F1534&amp;"",体测成绩!$A$2:$B$530,2,FALSE)))</f>
        <v/>
      </c>
      <c r="N1534" s="7" t="str">
        <f>IF(OR(IFERROR(VALUE(M1534)&lt;80,FALSE),COUNTIF(缓考名单!$A$2:$A$49,$F1534&amp;"")&gt;0,COUNTIF(缓考名单!$B$2:$B$49,#REF!)&gt;0,IFERROR(VLOOKUP($F1534&amp;"",学年成绩!$A$2:$B$462,2,FALSE)&lt;&gt;"100%",FALSE)),"是","")</f>
        <v/>
      </c>
      <c r="O1534" s="7"/>
      <c r="P1534" s="8"/>
    </row>
    <row r="1535" ht="35" hidden="1" customHeight="1" spans="1:16">
      <c r="A1535" s="7">
        <v>1533</v>
      </c>
      <c r="B1535" s="7">
        <v>2024</v>
      </c>
      <c r="C1535" s="3" t="s">
        <v>16</v>
      </c>
      <c r="D1535" s="3" t="s">
        <v>977</v>
      </c>
      <c r="E1535" s="3" t="s">
        <v>983</v>
      </c>
      <c r="F1535" s="7">
        <v>202434210311</v>
      </c>
      <c r="G1535" s="3" t="s">
        <v>19</v>
      </c>
      <c r="H1535" s="7">
        <v>0</v>
      </c>
      <c r="I1535" s="7">
        <v>0</v>
      </c>
      <c r="J1535" s="7">
        <v>30.4</v>
      </c>
      <c r="K1535" s="7">
        <v>88</v>
      </c>
      <c r="L1535" s="7">
        <v>7</v>
      </c>
      <c r="M1535" s="7" t="str">
        <f>IF(COUNTIF(体测成绩!$A$2:$A$530,$F1535&amp;"")=0,"",IF(VLOOKUP($F1535&amp;"",体测成绩!$A$2:$B$530,2,FALSE)="免测",80,VLOOKUP($F1535&amp;"",体测成绩!$A$2:$B$530,2,FALSE)))</f>
        <v/>
      </c>
      <c r="N1535" s="7" t="str">
        <f>IF(OR(IFERROR(VALUE(M1535)&lt;80,FALSE),COUNTIF(缓考名单!$A$2:$A$49,$F1535&amp;"")&gt;0,COUNTIF(缓考名单!$B$2:$B$49,#REF!)&gt;0,IFERROR(VLOOKUP($F1535&amp;"",学年成绩!$A$2:$B$462,2,FALSE)&lt;&gt;"100%",FALSE)),"是","")</f>
        <v/>
      </c>
      <c r="O1535" s="7"/>
      <c r="P1535" s="8"/>
    </row>
    <row r="1536" ht="35" hidden="1" customHeight="1" spans="1:16">
      <c r="A1536" s="7">
        <v>1534</v>
      </c>
      <c r="B1536" s="7">
        <v>2024</v>
      </c>
      <c r="C1536" s="3" t="s">
        <v>16</v>
      </c>
      <c r="D1536" s="3" t="s">
        <v>977</v>
      </c>
      <c r="E1536" s="3" t="s">
        <v>983</v>
      </c>
      <c r="F1536" s="7">
        <v>202434210313</v>
      </c>
      <c r="G1536" s="3" t="s">
        <v>20</v>
      </c>
      <c r="H1536" s="7">
        <v>0</v>
      </c>
      <c r="I1536" s="7">
        <v>0</v>
      </c>
      <c r="J1536" s="7">
        <v>21</v>
      </c>
      <c r="K1536" s="7">
        <v>263</v>
      </c>
      <c r="L1536" s="7">
        <v>28</v>
      </c>
      <c r="M1536" s="7" t="str">
        <f>IF(COUNTIF(体测成绩!$A$2:$A$530,$F1536&amp;"")=0,"",IF(VLOOKUP($F1536&amp;"",体测成绩!$A$2:$B$530,2,FALSE)="免测",80,VLOOKUP($F1536&amp;"",体测成绩!$A$2:$B$530,2,FALSE)))</f>
        <v/>
      </c>
      <c r="N1536" s="7" t="str">
        <f>IF(OR(IFERROR(VALUE(M1536)&lt;80,FALSE),COUNTIF(缓考名单!$A$2:$A$49,$F1536&amp;"")&gt;0,COUNTIF(缓考名单!$B$2:$B$49,#REF!)&gt;0,IFERROR(VLOOKUP($F1536&amp;"",学年成绩!$A$2:$B$462,2,FALSE)&lt;&gt;"100%",FALSE)),"是","")</f>
        <v/>
      </c>
      <c r="O1536" s="7"/>
      <c r="P1536" s="8"/>
    </row>
    <row r="1537" ht="35" hidden="1" customHeight="1" spans="1:16">
      <c r="A1537" s="7">
        <v>1535</v>
      </c>
      <c r="B1537" s="7">
        <v>2024</v>
      </c>
      <c r="C1537" s="3" t="s">
        <v>16</v>
      </c>
      <c r="D1537" s="3" t="s">
        <v>977</v>
      </c>
      <c r="E1537" s="3" t="s">
        <v>983</v>
      </c>
      <c r="F1537" s="7">
        <v>202434210319</v>
      </c>
      <c r="G1537" s="3" t="s">
        <v>19</v>
      </c>
      <c r="H1537" s="7">
        <v>0</v>
      </c>
      <c r="I1537" s="7">
        <v>0</v>
      </c>
      <c r="J1537" s="7">
        <v>21</v>
      </c>
      <c r="K1537" s="7">
        <v>263</v>
      </c>
      <c r="L1537" s="7">
        <v>28</v>
      </c>
      <c r="M1537" s="7" t="str">
        <f>IF(COUNTIF(体测成绩!$A$2:$A$530,$F1537&amp;"")=0,"",IF(VLOOKUP($F1537&amp;"",体测成绩!$A$2:$B$530,2,FALSE)="免测",80,VLOOKUP($F1537&amp;"",体测成绩!$A$2:$B$530,2,FALSE)))</f>
        <v/>
      </c>
      <c r="N1537" s="7" t="str">
        <f>IF(OR(IFERROR(VALUE(M1537)&lt;80,FALSE),COUNTIF(缓考名单!$A$2:$A$49,$F1537&amp;"")&gt;0,COUNTIF(缓考名单!$B$2:$B$49,#REF!)&gt;0,IFERROR(VLOOKUP($F1537&amp;"",学年成绩!$A$2:$B$462,2,FALSE)&lt;&gt;"100%",FALSE)),"是","")</f>
        <v/>
      </c>
      <c r="O1537" s="7"/>
      <c r="P1537" s="8"/>
    </row>
    <row r="1538" ht="35" customHeight="1" spans="1:16">
      <c r="A1538" s="7">
        <v>454</v>
      </c>
      <c r="B1538" s="7">
        <v>2025</v>
      </c>
      <c r="C1538" s="3" t="s">
        <v>16</v>
      </c>
      <c r="D1538" s="3" t="s">
        <v>26</v>
      </c>
      <c r="E1538" s="3" t="s">
        <v>105</v>
      </c>
      <c r="F1538" s="11" t="s">
        <v>984</v>
      </c>
      <c r="G1538" s="3" t="s">
        <v>19</v>
      </c>
      <c r="H1538" s="7">
        <v>3.08</v>
      </c>
      <c r="I1538" s="7">
        <v>79</v>
      </c>
      <c r="J1538" s="7">
        <v>59.54</v>
      </c>
      <c r="K1538" s="7">
        <f t="shared" ref="K1538:K1601" si="31">ROW()-1084</f>
        <v>454</v>
      </c>
      <c r="L1538" s="7">
        <v>79</v>
      </c>
      <c r="M1538" s="7" t="str">
        <f>IF(COUNTIF(体测成绩!$A$2:$A$530,$F1538&amp;"")=0,"",IF(VLOOKUP($F1538&amp;"",体测成绩!$A$2:$B$530,2,FALSE)="免测",80,VLOOKUP($F1538&amp;"",体测成绩!$A$2:$B$530,2,FALSE)))</f>
        <v>77.9</v>
      </c>
      <c r="N1538" s="7" t="str">
        <f>IF(OR(IFERROR(VALUE(M1538)&lt;80,FALSE),COUNTIF(缓考名单!$A$2:$A$49,$F1538&amp;"")&gt;0,COUNTIF(缓考名单!$B$2:$B$49,#REF!)&gt;0,IFERROR(VLOOKUP($F1538&amp;"",学年成绩!$A$2:$B$462,2,FALSE)&lt;&gt;"100%",FALSE)),"是","")</f>
        <v>是</v>
      </c>
      <c r="O1538" s="7"/>
      <c r="P1538" s="8" t="s">
        <v>985</v>
      </c>
    </row>
    <row r="1539" ht="35" customHeight="1" spans="1:16">
      <c r="A1539" s="7">
        <v>455</v>
      </c>
      <c r="B1539" s="7">
        <v>2025</v>
      </c>
      <c r="C1539" s="3" t="s">
        <v>16</v>
      </c>
      <c r="D1539" s="3" t="s">
        <v>31</v>
      </c>
      <c r="E1539" s="3" t="s">
        <v>32</v>
      </c>
      <c r="F1539" s="11" t="s">
        <v>986</v>
      </c>
      <c r="G1539" s="3" t="s">
        <v>19</v>
      </c>
      <c r="H1539" s="7">
        <v>3.05</v>
      </c>
      <c r="I1539" s="7">
        <v>22</v>
      </c>
      <c r="J1539" s="7">
        <v>59.48</v>
      </c>
      <c r="K1539" s="7">
        <f t="shared" si="31"/>
        <v>455</v>
      </c>
      <c r="L1539" s="7">
        <v>22</v>
      </c>
      <c r="M1539" s="7" t="str">
        <f>IF(COUNTIF(体测成绩!$A$2:$A$530,$F1539&amp;"")=0,"",IF(VLOOKUP($F1539&amp;"",体测成绩!$A$2:$B$530,2,FALSE)="免测",80,VLOOKUP($F1539&amp;"",体测成绩!$A$2:$B$530,2,FALSE)))</f>
        <v>73.8</v>
      </c>
      <c r="N1539" s="7" t="str">
        <f>IF(OR(IFERROR(VALUE(M1539)&lt;80,FALSE),COUNTIF(缓考名单!$A$2:$A$49,$F1539&amp;"")&gt;0,COUNTIF(缓考名单!$B$2:$B$49,#REF!)&gt;0,IFERROR(VLOOKUP($F1539&amp;"",学年成绩!$A$2:$B$462,2,FALSE)&lt;&gt;"100%",FALSE)),"是","")</f>
        <v>是</v>
      </c>
      <c r="O1539" s="7"/>
      <c r="P1539" s="8" t="s">
        <v>987</v>
      </c>
    </row>
    <row r="1540" ht="35" customHeight="1" spans="1:16">
      <c r="A1540" s="7">
        <v>456</v>
      </c>
      <c r="B1540" s="7">
        <v>2025</v>
      </c>
      <c r="C1540" s="3" t="s">
        <v>16</v>
      </c>
      <c r="D1540" s="3" t="s">
        <v>73</v>
      </c>
      <c r="E1540" s="3" t="s">
        <v>108</v>
      </c>
      <c r="F1540" s="11" t="s">
        <v>988</v>
      </c>
      <c r="G1540" s="3" t="s">
        <v>19</v>
      </c>
      <c r="H1540" s="7">
        <v>2.94</v>
      </c>
      <c r="I1540" s="7">
        <v>80</v>
      </c>
      <c r="J1540" s="7">
        <v>59.47</v>
      </c>
      <c r="K1540" s="7">
        <f t="shared" si="31"/>
        <v>456</v>
      </c>
      <c r="L1540" s="7">
        <v>79</v>
      </c>
      <c r="M1540" s="7" t="str">
        <f>IF(COUNTIF(体测成绩!$A$2:$A$530,$F1540&amp;"")=0,"",IF(VLOOKUP($F1540&amp;"",体测成绩!$A$2:$B$530,2,FALSE)="免测",80,VLOOKUP($F1540&amp;"",体测成绩!$A$2:$B$530,2,FALSE)))</f>
        <v>80.8</v>
      </c>
      <c r="N1540" s="7" t="str">
        <f>IF(OR(IFERROR(VALUE(M1540)&lt;80,FALSE),COUNTIF(缓考名单!$A$2:$A$49,$F1540&amp;"")&gt;0,COUNTIF(缓考名单!$B$2:$B$49,#REF!)&gt;0,IFERROR(VLOOKUP($F1540&amp;"",学年成绩!$A$2:$B$462,2,FALSE)&lt;&gt;"100%",FALSE)),"是","")</f>
        <v/>
      </c>
      <c r="O1540" s="7"/>
      <c r="P1540" s="8" t="s">
        <v>989</v>
      </c>
    </row>
    <row r="1541" ht="35" customHeight="1" spans="1:16">
      <c r="A1541" s="7">
        <v>457</v>
      </c>
      <c r="B1541" s="7">
        <v>2025</v>
      </c>
      <c r="C1541" s="3" t="s">
        <v>16</v>
      </c>
      <c r="D1541" s="3" t="s">
        <v>26</v>
      </c>
      <c r="E1541" s="3" t="s">
        <v>27</v>
      </c>
      <c r="F1541" s="11" t="s">
        <v>990</v>
      </c>
      <c r="G1541" s="3" t="s">
        <v>20</v>
      </c>
      <c r="H1541" s="7">
        <v>3.07</v>
      </c>
      <c r="I1541" s="7">
        <v>80</v>
      </c>
      <c r="J1541" s="7">
        <v>59.29</v>
      </c>
      <c r="K1541" s="7">
        <f t="shared" si="31"/>
        <v>457</v>
      </c>
      <c r="L1541" s="7">
        <v>80</v>
      </c>
      <c r="M1541" s="7" t="str">
        <f>IF(COUNTIF(体测成绩!$A$2:$A$530,$F1541&amp;"")=0,"",IF(VLOOKUP($F1541&amp;"",体测成绩!$A$2:$B$530,2,FALSE)="免测",80,VLOOKUP($F1541&amp;"",体测成绩!$A$2:$B$530,2,FALSE)))</f>
        <v>76.5</v>
      </c>
      <c r="N1541" s="7" t="str">
        <f>IF(OR(IFERROR(VALUE(M1541)&lt;80,FALSE),COUNTIF(缓考名单!$A$2:$A$49,$F1541&amp;"")&gt;0,COUNTIF(缓考名单!$B$2:$B$49,#REF!)&gt;0,IFERROR(VLOOKUP($F1541&amp;"",学年成绩!$A$2:$B$462,2,FALSE)&lt;&gt;"100%",FALSE)),"是","")</f>
        <v>是</v>
      </c>
      <c r="O1541" s="7"/>
      <c r="P1541" s="8" t="s">
        <v>991</v>
      </c>
    </row>
    <row r="1542" ht="35" customHeight="1" spans="1:16">
      <c r="A1542" s="7">
        <v>458</v>
      </c>
      <c r="B1542" s="7">
        <v>2025</v>
      </c>
      <c r="C1542" s="3" t="s">
        <v>16</v>
      </c>
      <c r="D1542" s="3" t="s">
        <v>46</v>
      </c>
      <c r="E1542" s="3" t="s">
        <v>47</v>
      </c>
      <c r="F1542" s="11" t="s">
        <v>992</v>
      </c>
      <c r="G1542" s="3" t="s">
        <v>19</v>
      </c>
      <c r="H1542" s="7">
        <v>2.9</v>
      </c>
      <c r="I1542" s="7">
        <v>100</v>
      </c>
      <c r="J1542" s="7">
        <v>59.24</v>
      </c>
      <c r="K1542" s="7">
        <f t="shared" si="31"/>
        <v>458</v>
      </c>
      <c r="L1542" s="7">
        <v>95</v>
      </c>
      <c r="M1542" s="7">
        <v>82.8</v>
      </c>
      <c r="N1542" s="7" t="str">
        <f>IF(OR(IFERROR(VALUE(M1542)&lt;80,FALSE),COUNTIF(缓考名单!$A$2:$A$49,$F1542&amp;"")&gt;0,COUNTIF(缓考名单!$B$2:$B$49,#REF!)&gt;0,IFERROR(VLOOKUP($F1542&amp;"",学年成绩!$A$2:$B$462,2,FALSE)&lt;&gt;"100%",FALSE)),"是","")</f>
        <v>是</v>
      </c>
      <c r="O1542" s="7"/>
      <c r="P1542" s="8" t="s">
        <v>993</v>
      </c>
    </row>
    <row r="1543" ht="35" customHeight="1" spans="1:16">
      <c r="A1543" s="7">
        <v>459</v>
      </c>
      <c r="B1543" s="7">
        <v>2025</v>
      </c>
      <c r="C1543" s="3" t="s">
        <v>16</v>
      </c>
      <c r="D1543" s="3" t="s">
        <v>73</v>
      </c>
      <c r="E1543" s="3" t="s">
        <v>74</v>
      </c>
      <c r="F1543" s="11" t="s">
        <v>994</v>
      </c>
      <c r="G1543" s="3" t="s">
        <v>19</v>
      </c>
      <c r="H1543" s="7">
        <v>3</v>
      </c>
      <c r="I1543" s="7">
        <v>78</v>
      </c>
      <c r="J1543" s="7">
        <v>59.1</v>
      </c>
      <c r="K1543" s="7">
        <f t="shared" si="31"/>
        <v>459</v>
      </c>
      <c r="L1543" s="7">
        <v>80</v>
      </c>
      <c r="M1543" s="7" t="str">
        <f>IF(COUNTIF(体测成绩!$A$2:$A$530,$F1543&amp;"")=0,"",IF(VLOOKUP($F1543&amp;"",体测成绩!$A$2:$B$530,2,FALSE)="免测",80,VLOOKUP($F1543&amp;"",体测成绩!$A$2:$B$530,2,FALSE)))</f>
        <v>74.8</v>
      </c>
      <c r="N1543" s="7" t="str">
        <f>IF(OR(IFERROR(VALUE(M1543)&lt;80,FALSE),COUNTIF(缓考名单!$A$2:$A$49,$F1543&amp;"")&gt;0,COUNTIF(缓考名单!$B$2:$B$49,#REF!)&gt;0,IFERROR(VLOOKUP($F1543&amp;"",学年成绩!$A$2:$B$462,2,FALSE)&lt;&gt;"100%",FALSE)),"是","")</f>
        <v>是</v>
      </c>
      <c r="O1543" s="7"/>
      <c r="P1543" s="8" t="s">
        <v>995</v>
      </c>
    </row>
    <row r="1544" ht="35" customHeight="1" spans="1:16">
      <c r="A1544" s="7">
        <v>460</v>
      </c>
      <c r="B1544" s="7">
        <v>2025</v>
      </c>
      <c r="C1544" s="3" t="s">
        <v>16</v>
      </c>
      <c r="D1544" s="3" t="s">
        <v>46</v>
      </c>
      <c r="E1544" s="3" t="s">
        <v>47</v>
      </c>
      <c r="F1544" s="11" t="s">
        <v>996</v>
      </c>
      <c r="G1544" s="3" t="s">
        <v>20</v>
      </c>
      <c r="H1544" s="7">
        <v>3.04</v>
      </c>
      <c r="I1544" s="7">
        <v>94</v>
      </c>
      <c r="J1544" s="7">
        <v>59.1</v>
      </c>
      <c r="K1544" s="7">
        <f t="shared" si="31"/>
        <v>460</v>
      </c>
      <c r="L1544" s="7">
        <v>96</v>
      </c>
      <c r="M1544" s="7" t="str">
        <f>IF(COUNTIF(体测成绩!$A$2:$A$530,$F1544&amp;"")=0,"",IF(VLOOKUP($F1544&amp;"",体测成绩!$A$2:$B$530,2,FALSE)="免测",80,VLOOKUP($F1544&amp;"",体测成绩!$A$2:$B$530,2,FALSE)))</f>
        <v>76.3</v>
      </c>
      <c r="N1544" s="7" t="str">
        <f>IF(OR(IFERROR(VALUE(M1544)&lt;80,FALSE),COUNTIF(缓考名单!$A$2:$A$49,$F1544&amp;"")&gt;0,COUNTIF(缓考名单!$B$2:$B$49,#REF!)&gt;0,IFERROR(VLOOKUP($F1544&amp;"",学年成绩!$A$2:$B$462,2,FALSE)&lt;&gt;"100%",FALSE)),"是","")</f>
        <v>是</v>
      </c>
      <c r="O1544" s="7"/>
      <c r="P1544" s="8" t="s">
        <v>997</v>
      </c>
    </row>
    <row r="1545" ht="35" customHeight="1" spans="1:16">
      <c r="A1545" s="7">
        <v>461</v>
      </c>
      <c r="B1545" s="7">
        <v>2025</v>
      </c>
      <c r="C1545" s="3" t="s">
        <v>16</v>
      </c>
      <c r="D1545" s="3" t="s">
        <v>46</v>
      </c>
      <c r="E1545" s="3" t="s">
        <v>47</v>
      </c>
      <c r="F1545" s="11" t="s">
        <v>998</v>
      </c>
      <c r="G1545" s="3" t="s">
        <v>19</v>
      </c>
      <c r="H1545" s="7">
        <v>3.04</v>
      </c>
      <c r="I1545" s="7">
        <v>95</v>
      </c>
      <c r="J1545" s="7">
        <v>59.06</v>
      </c>
      <c r="K1545" s="7">
        <f t="shared" si="31"/>
        <v>461</v>
      </c>
      <c r="L1545" s="7">
        <v>97</v>
      </c>
      <c r="M1545" s="7" t="str">
        <f>IF(COUNTIF(体测成绩!$A$2:$A$530,$F1545&amp;"")=0,"",IF(VLOOKUP($F1545&amp;"",体测成绩!$A$2:$B$530,2,FALSE)="免测",80,VLOOKUP($F1545&amp;"",体测成绩!$A$2:$B$530,2,FALSE)))</f>
        <v>74.9</v>
      </c>
      <c r="N1545" s="7" t="str">
        <f>IF(OR(IFERROR(VALUE(M1545)&lt;80,FALSE),COUNTIF(缓考名单!$A$2:$A$49,$F1545&amp;"")&gt;0,COUNTIF(缓考名单!$B$2:$B$49,#REF!)&gt;0,IFERROR(VLOOKUP($F1545&amp;"",学年成绩!$A$2:$B$462,2,FALSE)&lt;&gt;"100%",FALSE)),"是","")</f>
        <v>是</v>
      </c>
      <c r="O1545" s="7"/>
      <c r="P1545" s="8" t="s">
        <v>999</v>
      </c>
    </row>
    <row r="1546" ht="35" customHeight="1" spans="1:16">
      <c r="A1546" s="7">
        <v>462</v>
      </c>
      <c r="B1546" s="7">
        <v>2025</v>
      </c>
      <c r="C1546" s="3" t="s">
        <v>16</v>
      </c>
      <c r="D1546" s="3" t="s">
        <v>46</v>
      </c>
      <c r="E1546" s="3" t="s">
        <v>89</v>
      </c>
      <c r="F1546" s="11" t="s">
        <v>1000</v>
      </c>
      <c r="G1546" s="3" t="s">
        <v>19</v>
      </c>
      <c r="H1546" s="7">
        <v>3.02</v>
      </c>
      <c r="I1546" s="7">
        <v>96</v>
      </c>
      <c r="J1546" s="7">
        <v>59.05</v>
      </c>
      <c r="K1546" s="7">
        <f t="shared" si="31"/>
        <v>462</v>
      </c>
      <c r="L1546" s="7">
        <v>98</v>
      </c>
      <c r="M1546" s="7" t="str">
        <f>IF(COUNTIF(体测成绩!$A$2:$A$530,$F1546&amp;"")=0,"",IF(VLOOKUP($F1546&amp;"",体测成绩!$A$2:$B$530,2,FALSE)="免测",80,VLOOKUP($F1546&amp;"",体测成绩!$A$2:$B$530,2,FALSE)))</f>
        <v>80.9</v>
      </c>
      <c r="N1546" s="7" t="str">
        <f>IF(OR(IFERROR(VALUE(M1546)&lt;80,FALSE),COUNTIF(缓考名单!$A$2:$A$49,$F1546&amp;"")&gt;0,COUNTIF(缓考名单!$B$2:$B$49,#REF!)&gt;0,IFERROR(VLOOKUP($F1546&amp;"",学年成绩!$A$2:$B$462,2,FALSE)&lt;&gt;"100%",FALSE)),"是","")</f>
        <v>是</v>
      </c>
      <c r="O1546" s="7"/>
      <c r="P1546" s="8" t="s">
        <v>1001</v>
      </c>
    </row>
    <row r="1547" ht="35" customHeight="1" spans="1:16">
      <c r="A1547" s="7">
        <v>463</v>
      </c>
      <c r="B1547" s="7">
        <v>2025</v>
      </c>
      <c r="C1547" s="3" t="s">
        <v>16</v>
      </c>
      <c r="D1547" s="3" t="s">
        <v>26</v>
      </c>
      <c r="E1547" s="3" t="s">
        <v>105</v>
      </c>
      <c r="F1547" s="11" t="s">
        <v>1002</v>
      </c>
      <c r="G1547" s="3" t="s">
        <v>19</v>
      </c>
      <c r="H1547" s="7">
        <v>3.03</v>
      </c>
      <c r="I1547" s="7">
        <v>84</v>
      </c>
      <c r="J1547" s="7">
        <v>59.04</v>
      </c>
      <c r="K1547" s="7">
        <f t="shared" si="31"/>
        <v>463</v>
      </c>
      <c r="L1547" s="7">
        <v>81</v>
      </c>
      <c r="M1547" s="7" t="str">
        <f>IF(COUNTIF(体测成绩!$A$2:$A$530,$F1547&amp;"")=0,"",IF(VLOOKUP($F1547&amp;"",体测成绩!$A$2:$B$530,2,FALSE)="免测",80,VLOOKUP($F1547&amp;"",体测成绩!$A$2:$B$530,2,FALSE)))</f>
        <v>82.0</v>
      </c>
      <c r="N1547" s="7" t="str">
        <f>IF(OR(IFERROR(VALUE(M1547)&lt;80,FALSE),COUNTIF(缓考名单!$A$2:$A$49,$F1547&amp;"")&gt;0,COUNTIF(缓考名单!$B$2:$B$49,#REF!)&gt;0,IFERROR(VLOOKUP($F1547&amp;"",学年成绩!$A$2:$B$462,2,FALSE)&lt;&gt;"100%",FALSE)),"是","")</f>
        <v>是</v>
      </c>
      <c r="O1547" s="7"/>
      <c r="P1547" s="8" t="s">
        <v>1003</v>
      </c>
    </row>
    <row r="1548" ht="35" customHeight="1" spans="1:16">
      <c r="A1548" s="7">
        <v>464</v>
      </c>
      <c r="B1548" s="7">
        <v>2025</v>
      </c>
      <c r="C1548" s="3" t="s">
        <v>16</v>
      </c>
      <c r="D1548" s="3" t="s">
        <v>26</v>
      </c>
      <c r="E1548" s="3" t="s">
        <v>105</v>
      </c>
      <c r="F1548" s="11" t="s">
        <v>1004</v>
      </c>
      <c r="G1548" s="3" t="s">
        <v>19</v>
      </c>
      <c r="H1548" s="7">
        <v>3.07</v>
      </c>
      <c r="I1548" s="7">
        <v>81</v>
      </c>
      <c r="J1548" s="7">
        <v>59.01</v>
      </c>
      <c r="K1548" s="7">
        <f t="shared" si="31"/>
        <v>464</v>
      </c>
      <c r="L1548" s="7">
        <v>82</v>
      </c>
      <c r="M1548" s="7" t="str">
        <f>IF(COUNTIF(体测成绩!$A$2:$A$530,$F1548&amp;"")=0,"",IF(VLOOKUP($F1548&amp;"",体测成绩!$A$2:$B$530,2,FALSE)="免测",80,VLOOKUP($F1548&amp;"",体测成绩!$A$2:$B$530,2,FALSE)))</f>
        <v>61.7</v>
      </c>
      <c r="N1548" s="7" t="str">
        <f>IF(OR(IFERROR(VALUE(M1548)&lt;80,FALSE),COUNTIF(缓考名单!$A$2:$A$49,$F1548&amp;"")&gt;0,COUNTIF(缓考名单!$B$2:$B$49,#REF!)&gt;0,IFERROR(VLOOKUP($F1548&amp;"",学年成绩!$A$2:$B$462,2,FALSE)&lt;&gt;"100%",FALSE)),"是","")</f>
        <v>是</v>
      </c>
      <c r="O1548" s="7"/>
      <c r="P1548" s="8" t="s">
        <v>1005</v>
      </c>
    </row>
    <row r="1549" ht="35" customHeight="1" spans="1:16">
      <c r="A1549" s="7">
        <v>465</v>
      </c>
      <c r="B1549" s="7">
        <v>2025</v>
      </c>
      <c r="C1549" s="3" t="s">
        <v>16</v>
      </c>
      <c r="D1549" s="3" t="s">
        <v>26</v>
      </c>
      <c r="E1549" s="3" t="s">
        <v>54</v>
      </c>
      <c r="F1549" s="11" t="s">
        <v>1006</v>
      </c>
      <c r="G1549" s="3" t="s">
        <v>19</v>
      </c>
      <c r="H1549" s="7">
        <v>3.05</v>
      </c>
      <c r="I1549" s="7">
        <v>83</v>
      </c>
      <c r="J1549" s="7">
        <v>58.97</v>
      </c>
      <c r="K1549" s="7">
        <f t="shared" si="31"/>
        <v>465</v>
      </c>
      <c r="L1549" s="7">
        <v>83</v>
      </c>
      <c r="M1549" s="7" t="str">
        <f>IF(COUNTIF(体测成绩!$A$2:$A$530,$F1549&amp;"")=0,"",IF(VLOOKUP($F1549&amp;"",体测成绩!$A$2:$B$530,2,FALSE)="免测",80,VLOOKUP($F1549&amp;"",体测成绩!$A$2:$B$530,2,FALSE)))</f>
        <v>70.6</v>
      </c>
      <c r="N1549" s="7" t="str">
        <f>IF(OR(IFERROR(VALUE(M1549)&lt;80,FALSE),COUNTIF(缓考名单!$A$2:$A$49,$F1549&amp;"")&gt;0,COUNTIF(缓考名单!$B$2:$B$49,#REF!)&gt;0,IFERROR(VLOOKUP($F1549&amp;"",学年成绩!$A$2:$B$462,2,FALSE)&lt;&gt;"100%",FALSE)),"是","")</f>
        <v>是</v>
      </c>
      <c r="O1549" s="7"/>
      <c r="P1549" s="8" t="s">
        <v>1007</v>
      </c>
    </row>
    <row r="1550" ht="35" customHeight="1" spans="1:16">
      <c r="A1550" s="7">
        <v>466</v>
      </c>
      <c r="B1550" s="7">
        <v>2025</v>
      </c>
      <c r="C1550" s="3" t="s">
        <v>16</v>
      </c>
      <c r="D1550" s="3" t="s">
        <v>73</v>
      </c>
      <c r="E1550" s="3" t="s">
        <v>175</v>
      </c>
      <c r="F1550" s="11" t="s">
        <v>1008</v>
      </c>
      <c r="G1550" s="3" t="s">
        <v>19</v>
      </c>
      <c r="H1550" s="7">
        <v>2.99</v>
      </c>
      <c r="I1550" s="7">
        <v>79</v>
      </c>
      <c r="J1550" s="7">
        <v>58.93</v>
      </c>
      <c r="K1550" s="7">
        <f t="shared" si="31"/>
        <v>466</v>
      </c>
      <c r="L1550" s="7">
        <v>81</v>
      </c>
      <c r="M1550" s="7" t="str">
        <f>IF(COUNTIF(体测成绩!$A$2:$A$530,$F1550&amp;"")=0,"",IF(VLOOKUP($F1550&amp;"",体测成绩!$A$2:$B$530,2,FALSE)="免测",80,VLOOKUP($F1550&amp;"",体测成绩!$A$2:$B$530,2,FALSE)))</f>
        <v>71.6</v>
      </c>
      <c r="N1550" s="7" t="str">
        <f>IF(OR(IFERROR(VALUE(M1550)&lt;80,FALSE),COUNTIF(缓考名单!$A$2:$A$49,$F1550&amp;"")&gt;0,COUNTIF(缓考名单!$B$2:$B$49,#REF!)&gt;0,IFERROR(VLOOKUP($F1550&amp;"",学年成绩!$A$2:$B$462,2,FALSE)&lt;&gt;"100%",FALSE)),"是","")</f>
        <v>是</v>
      </c>
      <c r="O1550" s="7"/>
      <c r="P1550" s="8" t="s">
        <v>1009</v>
      </c>
    </row>
    <row r="1551" ht="35" customHeight="1" spans="1:16">
      <c r="A1551" s="7">
        <v>467</v>
      </c>
      <c r="B1551" s="7">
        <v>2025</v>
      </c>
      <c r="C1551" s="3" t="s">
        <v>16</v>
      </c>
      <c r="D1551" s="3" t="s">
        <v>26</v>
      </c>
      <c r="E1551" s="3" t="s">
        <v>105</v>
      </c>
      <c r="F1551" s="11" t="s">
        <v>1010</v>
      </c>
      <c r="G1551" s="3" t="s">
        <v>19</v>
      </c>
      <c r="H1551" s="7">
        <v>3.02</v>
      </c>
      <c r="I1551" s="7">
        <v>85</v>
      </c>
      <c r="J1551" s="7">
        <v>58.88</v>
      </c>
      <c r="K1551" s="7">
        <f t="shared" si="31"/>
        <v>467</v>
      </c>
      <c r="L1551" s="7">
        <v>84</v>
      </c>
      <c r="M1551" s="7" t="str">
        <f>IF(COUNTIF(体测成绩!$A$2:$A$530,$F1551&amp;"")=0,"",IF(VLOOKUP($F1551&amp;"",体测成绩!$A$2:$B$530,2,FALSE)="免测",80,VLOOKUP($F1551&amp;"",体测成绩!$A$2:$B$530,2,FALSE)))</f>
        <v>80.5</v>
      </c>
      <c r="N1551" s="7" t="str">
        <f>IF(OR(IFERROR(VALUE(M1551)&lt;80,FALSE),COUNTIF(缓考名单!$A$2:$A$49,$F1551&amp;"")&gt;0,COUNTIF(缓考名单!$B$2:$B$49,#REF!)&gt;0,IFERROR(VLOOKUP($F1551&amp;"",学年成绩!$A$2:$B$462,2,FALSE)&lt;&gt;"100%",FALSE)),"是","")</f>
        <v>是</v>
      </c>
      <c r="O1551" s="7"/>
      <c r="P1551" s="8" t="s">
        <v>1011</v>
      </c>
    </row>
    <row r="1552" ht="35" customHeight="1" spans="1:16">
      <c r="A1552" s="7">
        <v>468</v>
      </c>
      <c r="B1552" s="7">
        <v>2025</v>
      </c>
      <c r="C1552" s="3" t="s">
        <v>16</v>
      </c>
      <c r="D1552" s="3" t="s">
        <v>46</v>
      </c>
      <c r="E1552" s="3" t="s">
        <v>94</v>
      </c>
      <c r="F1552" s="11" t="s">
        <v>1012</v>
      </c>
      <c r="G1552" s="3" t="s">
        <v>20</v>
      </c>
      <c r="H1552" s="7">
        <v>2.98</v>
      </c>
      <c r="I1552" s="7">
        <v>97</v>
      </c>
      <c r="J1552" s="7">
        <v>58.56</v>
      </c>
      <c r="K1552" s="7">
        <f t="shared" si="31"/>
        <v>468</v>
      </c>
      <c r="L1552" s="7">
        <v>99</v>
      </c>
      <c r="M1552" s="7" t="str">
        <f>IF(COUNTIF(体测成绩!$A$2:$A$530,$F1552&amp;"")=0,"",IF(VLOOKUP($F1552&amp;"",体测成绩!$A$2:$B$530,2,FALSE)="免测",80,VLOOKUP($F1552&amp;"",体测成绩!$A$2:$B$530,2,FALSE)))</f>
        <v>80.4</v>
      </c>
      <c r="N1552" s="7" t="str">
        <f>IF(OR(IFERROR(VALUE(M1552)&lt;80,FALSE),COUNTIF(缓考名单!$A$2:$A$49,$F1552&amp;"")&gt;0,COUNTIF(缓考名单!$B$2:$B$49,#REF!)&gt;0,IFERROR(VLOOKUP($F1552&amp;"",学年成绩!$A$2:$B$462,2,FALSE)&lt;&gt;"100%",FALSE)),"是","")</f>
        <v>是</v>
      </c>
      <c r="O1552" s="7"/>
      <c r="P1552" s="8" t="s">
        <v>1013</v>
      </c>
    </row>
    <row r="1553" ht="35" customHeight="1" spans="1:16">
      <c r="A1553" s="7">
        <f t="shared" ref="A1553:A1616" si="32">ROW(A469)</f>
        <v>469</v>
      </c>
      <c r="B1553" s="7">
        <v>2025</v>
      </c>
      <c r="C1553" s="3" t="s">
        <v>16</v>
      </c>
      <c r="D1553" s="3" t="s">
        <v>17</v>
      </c>
      <c r="E1553" s="3" t="s">
        <v>57</v>
      </c>
      <c r="F1553" s="11" t="s">
        <v>1014</v>
      </c>
      <c r="G1553" s="3" t="s">
        <v>19</v>
      </c>
      <c r="H1553" s="7">
        <v>2.86</v>
      </c>
      <c r="I1553" s="7">
        <v>58</v>
      </c>
      <c r="J1553" s="7">
        <v>58.56</v>
      </c>
      <c r="K1553" s="7">
        <f t="shared" si="31"/>
        <v>469</v>
      </c>
      <c r="L1553" s="7">
        <v>59</v>
      </c>
      <c r="M1553" s="7" t="str">
        <f>IF(COUNTIF(体测成绩!$A$2:$A$530,$F1553&amp;"")=0,"",IF(VLOOKUP($F1553&amp;"",体测成绩!$A$2:$B$530,2,FALSE)="免测",80,VLOOKUP($F1553&amp;"",体测成绩!$A$2:$B$530,2,FALSE)))</f>
        <v>73.9</v>
      </c>
      <c r="N1553" s="7" t="str">
        <f>IF(OR(IFERROR(VALUE(M1553)&lt;80,FALSE),COUNTIF(缓考名单!$A$2:$A$49,$F1553&amp;"")&gt;0,COUNTIF(缓考名单!$B$2:$B$49,#REF!)&gt;0,IFERROR(VLOOKUP($F1553&amp;"",学年成绩!$A$2:$B$462,2,FALSE)&lt;&gt;"100%",FALSE)),"是","")</f>
        <v>是</v>
      </c>
      <c r="O1553" s="7"/>
      <c r="P1553" s="8" t="s">
        <v>1015</v>
      </c>
    </row>
    <row r="1554" ht="35" customHeight="1" spans="1:16">
      <c r="A1554" s="7">
        <f t="shared" si="32"/>
        <v>470</v>
      </c>
      <c r="B1554" s="7">
        <v>2025</v>
      </c>
      <c r="C1554" s="3" t="s">
        <v>16</v>
      </c>
      <c r="D1554" s="3" t="s">
        <v>26</v>
      </c>
      <c r="E1554" s="3" t="s">
        <v>54</v>
      </c>
      <c r="F1554" s="11" t="s">
        <v>1016</v>
      </c>
      <c r="G1554" s="3" t="s">
        <v>19</v>
      </c>
      <c r="H1554" s="7">
        <v>2.99</v>
      </c>
      <c r="I1554" s="7">
        <v>86</v>
      </c>
      <c r="J1554" s="7">
        <v>58.51</v>
      </c>
      <c r="K1554" s="7">
        <f t="shared" si="31"/>
        <v>470</v>
      </c>
      <c r="L1554" s="7">
        <v>85</v>
      </c>
      <c r="M1554" s="7" t="str">
        <f>IF(COUNTIF(体测成绩!$A$2:$A$530,$F1554&amp;"")=0,"",IF(VLOOKUP($F1554&amp;"",体测成绩!$A$2:$B$530,2,FALSE)="免测",80,VLOOKUP($F1554&amp;"",体测成绩!$A$2:$B$530,2,FALSE)))</f>
        <v>80.9</v>
      </c>
      <c r="N1554" s="7" t="str">
        <f>IF(OR(IFERROR(VALUE(M1554)&lt;80,FALSE),COUNTIF(缓考名单!$A$2:$A$49,$F1554&amp;"")&gt;0,COUNTIF(缓考名单!$B$2:$B$49,#REF!)&gt;0,IFERROR(VLOOKUP($F1554&amp;"",学年成绩!$A$2:$B$462,2,FALSE)&lt;&gt;"100%",FALSE)),"是","")</f>
        <v/>
      </c>
      <c r="O1554" s="7"/>
      <c r="P1554" s="8" t="s">
        <v>1017</v>
      </c>
    </row>
    <row r="1555" ht="35" customHeight="1" spans="1:16">
      <c r="A1555" s="7">
        <f t="shared" si="32"/>
        <v>471</v>
      </c>
      <c r="B1555" s="7">
        <v>2025</v>
      </c>
      <c r="C1555" s="3" t="s">
        <v>16</v>
      </c>
      <c r="D1555" s="3" t="s">
        <v>17</v>
      </c>
      <c r="E1555" s="3" t="s">
        <v>35</v>
      </c>
      <c r="F1555" s="11" t="s">
        <v>1018</v>
      </c>
      <c r="G1555" s="3" t="s">
        <v>20</v>
      </c>
      <c r="H1555" s="7">
        <v>2.63</v>
      </c>
      <c r="I1555" s="7">
        <v>64</v>
      </c>
      <c r="J1555" s="7">
        <v>58.46</v>
      </c>
      <c r="K1555" s="7">
        <f t="shared" si="31"/>
        <v>471</v>
      </c>
      <c r="L1555" s="7">
        <v>60</v>
      </c>
      <c r="M1555" s="7" t="str">
        <f>IF(COUNTIF(体测成绩!$A$2:$A$530,$F1555&amp;"")=0,"",IF(VLOOKUP($F1555&amp;"",体测成绩!$A$2:$B$530,2,FALSE)="免测",80,VLOOKUP($F1555&amp;"",体测成绩!$A$2:$B$530,2,FALSE)))</f>
        <v>67.1</v>
      </c>
      <c r="N1555" s="7" t="str">
        <f>IF(OR(IFERROR(VALUE(M1555)&lt;80,FALSE),COUNTIF(缓考名单!$A$2:$A$49,$F1555&amp;"")&gt;0,COUNTIF(缓考名单!$B$2:$B$49,#REF!)&gt;0,IFERROR(VLOOKUP($F1555&amp;"",学年成绩!$A$2:$B$462,2,FALSE)&lt;&gt;"100%",FALSE)),"是","")</f>
        <v>是</v>
      </c>
      <c r="O1555" s="7"/>
      <c r="P1555" s="8" t="s">
        <v>1019</v>
      </c>
    </row>
    <row r="1556" ht="35" customHeight="1" spans="1:16">
      <c r="A1556" s="7">
        <f t="shared" si="32"/>
        <v>472</v>
      </c>
      <c r="B1556" s="7">
        <v>2025</v>
      </c>
      <c r="C1556" s="3" t="s">
        <v>16</v>
      </c>
      <c r="D1556" s="3" t="s">
        <v>26</v>
      </c>
      <c r="E1556" s="3" t="s">
        <v>54</v>
      </c>
      <c r="F1556" s="11" t="s">
        <v>1020</v>
      </c>
      <c r="G1556" s="3" t="s">
        <v>19</v>
      </c>
      <c r="H1556" s="7">
        <v>3.07</v>
      </c>
      <c r="I1556" s="7">
        <v>82</v>
      </c>
      <c r="J1556" s="7">
        <v>58.42</v>
      </c>
      <c r="K1556" s="7">
        <f t="shared" si="31"/>
        <v>472</v>
      </c>
      <c r="L1556" s="7">
        <v>86</v>
      </c>
      <c r="M1556" s="7" t="str">
        <f>IF(COUNTIF(体测成绩!$A$2:$A$530,$F1556&amp;"")=0,"",IF(VLOOKUP($F1556&amp;"",体测成绩!$A$2:$B$530,2,FALSE)="免测",80,VLOOKUP($F1556&amp;"",体测成绩!$A$2:$B$530,2,FALSE)))</f>
        <v>39.0</v>
      </c>
      <c r="N1556" s="7" t="str">
        <f>IF(OR(IFERROR(VALUE(M1556)&lt;80,FALSE),COUNTIF(缓考名单!$A$2:$A$49,$F1556&amp;"")&gt;0,COUNTIF(缓考名单!$B$2:$B$49,#REF!)&gt;0,IFERROR(VLOOKUP($F1556&amp;"",学年成绩!$A$2:$B$462,2,FALSE)&lt;&gt;"100%",FALSE)),"是","")</f>
        <v>是</v>
      </c>
      <c r="O1556" s="7"/>
      <c r="P1556" s="8" t="s">
        <v>1021</v>
      </c>
    </row>
    <row r="1557" ht="35" customHeight="1" spans="1:16">
      <c r="A1557" s="7">
        <f t="shared" si="32"/>
        <v>473</v>
      </c>
      <c r="B1557" s="7">
        <v>2025</v>
      </c>
      <c r="C1557" s="3" t="s">
        <v>16</v>
      </c>
      <c r="D1557" s="3" t="s">
        <v>46</v>
      </c>
      <c r="E1557" s="3" t="s">
        <v>47</v>
      </c>
      <c r="F1557" s="11" t="s">
        <v>1022</v>
      </c>
      <c r="G1557" s="3" t="s">
        <v>19</v>
      </c>
      <c r="H1557" s="7">
        <v>2.98</v>
      </c>
      <c r="I1557" s="7">
        <v>98</v>
      </c>
      <c r="J1557" s="7">
        <v>58.16</v>
      </c>
      <c r="K1557" s="7">
        <f t="shared" si="31"/>
        <v>473</v>
      </c>
      <c r="L1557" s="7">
        <v>100</v>
      </c>
      <c r="M1557" s="7" t="str">
        <f>IF(COUNTIF(体测成绩!$A$2:$A$530,$F1557&amp;"")=0,"",IF(VLOOKUP($F1557&amp;"",体测成绩!$A$2:$B$530,2,FALSE)="免测",80,VLOOKUP($F1557&amp;"",体测成绩!$A$2:$B$530,2,FALSE)))</f>
        <v>67.5</v>
      </c>
      <c r="N1557" s="7" t="str">
        <f>IF(OR(IFERROR(VALUE(M1557)&lt;80,FALSE),COUNTIF(缓考名单!$A$2:$A$49,$F1557&amp;"")&gt;0,COUNTIF(缓考名单!$B$2:$B$49,#REF!)&gt;0,IFERROR(VLOOKUP($F1557&amp;"",学年成绩!$A$2:$B$462,2,FALSE)&lt;&gt;"100%",FALSE)),"是","")</f>
        <v>是</v>
      </c>
      <c r="O1557" s="7"/>
      <c r="P1557" s="8" t="s">
        <v>1023</v>
      </c>
    </row>
    <row r="1558" ht="35" customHeight="1" spans="1:16">
      <c r="A1558" s="7">
        <f t="shared" si="32"/>
        <v>474</v>
      </c>
      <c r="B1558" s="7">
        <v>2025</v>
      </c>
      <c r="C1558" s="3" t="s">
        <v>16</v>
      </c>
      <c r="D1558" s="3" t="s">
        <v>46</v>
      </c>
      <c r="E1558" s="3" t="s">
        <v>47</v>
      </c>
      <c r="F1558" s="11" t="s">
        <v>1024</v>
      </c>
      <c r="G1558" s="3" t="s">
        <v>19</v>
      </c>
      <c r="H1558" s="7">
        <v>2.93</v>
      </c>
      <c r="I1558" s="7">
        <v>99</v>
      </c>
      <c r="J1558" s="7">
        <v>58.09</v>
      </c>
      <c r="K1558" s="7">
        <f t="shared" si="31"/>
        <v>474</v>
      </c>
      <c r="L1558" s="7">
        <v>101</v>
      </c>
      <c r="M1558" s="7" t="str">
        <f>IF(COUNTIF(体测成绩!$A$2:$A$530,$F1558&amp;"")=0,"",IF(VLOOKUP($F1558&amp;"",体测成绩!$A$2:$B$530,2,FALSE)="免测",80,VLOOKUP($F1558&amp;"",体测成绩!$A$2:$B$530,2,FALSE)))</f>
        <v>89.7</v>
      </c>
      <c r="N1558" s="7" t="str">
        <f>IF(OR(IFERROR(VALUE(M1558)&lt;80,FALSE),COUNTIF(缓考名单!$A$2:$A$49,$F1558&amp;"")&gt;0,COUNTIF(缓考名单!$B$2:$B$49,#REF!)&gt;0,IFERROR(VLOOKUP($F1558&amp;"",学年成绩!$A$2:$B$462,2,FALSE)&lt;&gt;"100%",FALSE)),"是","")</f>
        <v/>
      </c>
      <c r="O1558" s="7"/>
      <c r="P1558" s="8" t="s">
        <v>1025</v>
      </c>
    </row>
    <row r="1559" ht="35" customHeight="1" spans="1:16">
      <c r="A1559" s="7">
        <f t="shared" si="32"/>
        <v>475</v>
      </c>
      <c r="B1559" s="7">
        <v>2025</v>
      </c>
      <c r="C1559" s="3" t="s">
        <v>16</v>
      </c>
      <c r="D1559" s="3" t="s">
        <v>26</v>
      </c>
      <c r="E1559" s="3" t="s">
        <v>27</v>
      </c>
      <c r="F1559" s="11" t="s">
        <v>1026</v>
      </c>
      <c r="G1559" s="3" t="s">
        <v>19</v>
      </c>
      <c r="H1559" s="7">
        <v>2.98</v>
      </c>
      <c r="I1559" s="7">
        <v>87</v>
      </c>
      <c r="J1559" s="7">
        <v>58.04</v>
      </c>
      <c r="K1559" s="7">
        <f t="shared" si="31"/>
        <v>475</v>
      </c>
      <c r="L1559" s="7">
        <v>87</v>
      </c>
      <c r="M1559" s="7" t="str">
        <f>IF(COUNTIF(体测成绩!$A$2:$A$530,$F1559&amp;"")=0,"",IF(VLOOKUP($F1559&amp;"",体测成绩!$A$2:$B$530,2,FALSE)="免测",80,VLOOKUP($F1559&amp;"",体测成绩!$A$2:$B$530,2,FALSE)))</f>
        <v>69.0</v>
      </c>
      <c r="N1559" s="7" t="str">
        <f>IF(OR(IFERROR(VALUE(M1559)&lt;80,FALSE),COUNTIF(缓考名单!$A$2:$A$49,$F1559&amp;"")&gt;0,COUNTIF(缓考名单!$B$2:$B$49,#REF!)&gt;0,IFERROR(VLOOKUP($F1559&amp;"",学年成绩!$A$2:$B$462,2,FALSE)&lt;&gt;"100%",FALSE)),"是","")</f>
        <v>是</v>
      </c>
      <c r="O1559" s="7"/>
      <c r="P1559" s="8" t="s">
        <v>1027</v>
      </c>
    </row>
    <row r="1560" ht="35" customHeight="1" spans="1:16">
      <c r="A1560" s="7">
        <f t="shared" si="32"/>
        <v>476</v>
      </c>
      <c r="B1560" s="7">
        <v>2025</v>
      </c>
      <c r="C1560" s="3" t="s">
        <v>16</v>
      </c>
      <c r="D1560" s="3" t="s">
        <v>26</v>
      </c>
      <c r="E1560" s="3" t="s">
        <v>27</v>
      </c>
      <c r="F1560" s="11" t="s">
        <v>1028</v>
      </c>
      <c r="G1560" s="3" t="s">
        <v>19</v>
      </c>
      <c r="H1560" s="7">
        <v>2.94</v>
      </c>
      <c r="I1560" s="7">
        <v>88</v>
      </c>
      <c r="J1560" s="7">
        <v>58.04</v>
      </c>
      <c r="K1560" s="7">
        <f t="shared" si="31"/>
        <v>476</v>
      </c>
      <c r="L1560" s="7">
        <v>87</v>
      </c>
      <c r="M1560" s="7" t="str">
        <f>IF(COUNTIF(体测成绩!$A$2:$A$530,$F1560&amp;"")=0,"",IF(VLOOKUP($F1560&amp;"",体测成绩!$A$2:$B$530,2,FALSE)="免测",80,VLOOKUP($F1560&amp;"",体测成绩!$A$2:$B$530,2,FALSE)))</f>
        <v>88.2</v>
      </c>
      <c r="N1560" s="7" t="str">
        <f>IF(OR(IFERROR(VALUE(M1560)&lt;80,FALSE),COUNTIF(缓考名单!$A$2:$A$49,$F1560&amp;"")&gt;0,COUNTIF(缓考名单!$B$2:$B$49,#REF!)&gt;0,IFERROR(VLOOKUP($F1560&amp;"",学年成绩!$A$2:$B$462,2,FALSE)&lt;&gt;"100%",FALSE)),"是","")</f>
        <v>是</v>
      </c>
      <c r="O1560" s="7"/>
      <c r="P1560" s="8" t="s">
        <v>1029</v>
      </c>
    </row>
    <row r="1561" ht="35" customHeight="1" spans="1:16">
      <c r="A1561" s="7">
        <f t="shared" si="32"/>
        <v>477</v>
      </c>
      <c r="B1561" s="7">
        <v>2025</v>
      </c>
      <c r="C1561" s="3" t="s">
        <v>16</v>
      </c>
      <c r="D1561" s="3" t="s">
        <v>62</v>
      </c>
      <c r="E1561" s="3" t="s">
        <v>63</v>
      </c>
      <c r="F1561" s="11" t="s">
        <v>1030</v>
      </c>
      <c r="G1561" s="3" t="s">
        <v>19</v>
      </c>
      <c r="H1561" s="7">
        <v>2.87</v>
      </c>
      <c r="I1561" s="7">
        <v>29</v>
      </c>
      <c r="J1561" s="7">
        <v>57.75</v>
      </c>
      <c r="K1561" s="7">
        <f t="shared" si="31"/>
        <v>477</v>
      </c>
      <c r="L1561" s="7">
        <v>29</v>
      </c>
      <c r="M1561" s="7" t="str">
        <f>IF(COUNTIF(体测成绩!$A$2:$A$530,$F1561&amp;"")=0,"",IF(VLOOKUP($F1561&amp;"",体测成绩!$A$2:$B$530,2,FALSE)="免测",80,VLOOKUP($F1561&amp;"",体测成绩!$A$2:$B$530,2,FALSE)))</f>
        <v>67.4</v>
      </c>
      <c r="N1561" s="7" t="str">
        <f>IF(OR(IFERROR(VALUE(M1561)&lt;80,FALSE),COUNTIF(缓考名单!$A$2:$A$49,$F1561&amp;"")&gt;0,COUNTIF(缓考名单!$B$2:$B$49,#REF!)&gt;0,IFERROR(VLOOKUP($F1561&amp;"",学年成绩!$A$2:$B$462,2,FALSE)&lt;&gt;"100%",FALSE)),"是","")</f>
        <v>是</v>
      </c>
      <c r="O1561" s="7"/>
      <c r="P1561" s="8" t="s">
        <v>1031</v>
      </c>
    </row>
    <row r="1562" ht="35" customHeight="1" spans="1:16">
      <c r="A1562" s="7">
        <f t="shared" si="32"/>
        <v>478</v>
      </c>
      <c r="B1562" s="7">
        <v>2025</v>
      </c>
      <c r="C1562" s="3" t="s">
        <v>16</v>
      </c>
      <c r="D1562" s="3" t="s">
        <v>73</v>
      </c>
      <c r="E1562" s="3" t="s">
        <v>175</v>
      </c>
      <c r="F1562" s="11" t="s">
        <v>1032</v>
      </c>
      <c r="G1562" s="3" t="s">
        <v>19</v>
      </c>
      <c r="H1562" s="7">
        <v>2.85</v>
      </c>
      <c r="I1562" s="7">
        <v>82</v>
      </c>
      <c r="J1562" s="7">
        <v>57.63</v>
      </c>
      <c r="K1562" s="7">
        <f t="shared" si="31"/>
        <v>478</v>
      </c>
      <c r="L1562" s="7">
        <v>82</v>
      </c>
      <c r="M1562" s="7" t="str">
        <f>IF(COUNTIF(体测成绩!$A$2:$A$530,$F1562&amp;"")=0,"",IF(VLOOKUP($F1562&amp;"",体测成绩!$A$2:$B$530,2,FALSE)="免测",80,VLOOKUP($F1562&amp;"",体测成绩!$A$2:$B$530,2,FALSE)))</f>
        <v>87.2</v>
      </c>
      <c r="N1562" s="7" t="str">
        <f>IF(OR(IFERROR(VALUE(M1562)&lt;80,FALSE),COUNTIF(缓考名单!$A$2:$A$49,$F1562&amp;"")&gt;0,COUNTIF(缓考名单!$B$2:$B$49,#REF!)&gt;0,IFERROR(VLOOKUP($F1562&amp;"",学年成绩!$A$2:$B$462,2,FALSE)&lt;&gt;"100%",FALSE)),"是","")</f>
        <v/>
      </c>
      <c r="O1562" s="7"/>
      <c r="P1562" s="8" t="s">
        <v>1033</v>
      </c>
    </row>
    <row r="1563" ht="35" customHeight="1" spans="1:16">
      <c r="A1563" s="7">
        <f t="shared" si="32"/>
        <v>479</v>
      </c>
      <c r="B1563" s="7">
        <v>2025</v>
      </c>
      <c r="C1563" s="3" t="s">
        <v>16</v>
      </c>
      <c r="D1563" s="3" t="s">
        <v>31</v>
      </c>
      <c r="E1563" s="3" t="s">
        <v>32</v>
      </c>
      <c r="F1563" s="11" t="s">
        <v>1034</v>
      </c>
      <c r="G1563" s="3" t="s">
        <v>19</v>
      </c>
      <c r="H1563" s="7">
        <v>2.89</v>
      </c>
      <c r="I1563" s="7">
        <v>23</v>
      </c>
      <c r="J1563" s="7">
        <v>57.53</v>
      </c>
      <c r="K1563" s="7">
        <f t="shared" si="31"/>
        <v>479</v>
      </c>
      <c r="L1563" s="7">
        <v>23</v>
      </c>
      <c r="M1563" s="7" t="str">
        <f>IF(COUNTIF(体测成绩!$A$2:$A$530,$F1563&amp;"")=0,"",IF(VLOOKUP($F1563&amp;"",体测成绩!$A$2:$B$530,2,FALSE)="免测",80,VLOOKUP($F1563&amp;"",体测成绩!$A$2:$B$530,2,FALSE)))</f>
        <v>72.6</v>
      </c>
      <c r="N1563" s="7" t="str">
        <f>IF(OR(IFERROR(VALUE(M1563)&lt;80,FALSE),COUNTIF(缓考名单!$A$2:$A$49,$F1563&amp;"")&gt;0,COUNTIF(缓考名单!$B$2:$B$49,#REF!)&gt;0,IFERROR(VLOOKUP($F1563&amp;"",学年成绩!$A$2:$B$462,2,FALSE)&lt;&gt;"100%",FALSE)),"是","")</f>
        <v>是</v>
      </c>
      <c r="O1563" s="7"/>
      <c r="P1563" s="8" t="s">
        <v>1035</v>
      </c>
    </row>
    <row r="1564" ht="35" customHeight="1" spans="1:16">
      <c r="A1564" s="7">
        <f t="shared" si="32"/>
        <v>480</v>
      </c>
      <c r="B1564" s="7">
        <v>2025</v>
      </c>
      <c r="C1564" s="3" t="s">
        <v>16</v>
      </c>
      <c r="D1564" s="3" t="s">
        <v>26</v>
      </c>
      <c r="E1564" s="3" t="s">
        <v>105</v>
      </c>
      <c r="F1564" s="11" t="s">
        <v>1036</v>
      </c>
      <c r="G1564" s="3" t="s">
        <v>20</v>
      </c>
      <c r="H1564" s="7">
        <v>2.9</v>
      </c>
      <c r="I1564" s="7">
        <v>89</v>
      </c>
      <c r="J1564" s="7">
        <v>57.29</v>
      </c>
      <c r="K1564" s="7">
        <f t="shared" si="31"/>
        <v>480</v>
      </c>
      <c r="L1564" s="7">
        <v>89</v>
      </c>
      <c r="M1564" s="7" t="str">
        <f>IF(COUNTIF(体测成绩!$A$2:$A$530,$F1564&amp;"")=0,"",IF(VLOOKUP($F1564&amp;"",体测成绩!$A$2:$B$530,2,FALSE)="免测",80,VLOOKUP($F1564&amp;"",体测成绩!$A$2:$B$530,2,FALSE)))</f>
        <v>73.5</v>
      </c>
      <c r="N1564" s="7" t="str">
        <f>IF(OR(IFERROR(VALUE(M1564)&lt;80,FALSE),COUNTIF(缓考名单!$A$2:$A$49,$F1564&amp;"")&gt;0,COUNTIF(缓考名单!$B$2:$B$49,#REF!)&gt;0,IFERROR(VLOOKUP($F1564&amp;"",学年成绩!$A$2:$B$462,2,FALSE)&lt;&gt;"100%",FALSE)),"是","")</f>
        <v>是</v>
      </c>
      <c r="O1564" s="7"/>
      <c r="P1564" s="8" t="s">
        <v>1037</v>
      </c>
    </row>
    <row r="1565" ht="35" customHeight="1" spans="1:16">
      <c r="A1565" s="7">
        <f t="shared" si="32"/>
        <v>481</v>
      </c>
      <c r="B1565" s="7">
        <v>2025</v>
      </c>
      <c r="C1565" s="3" t="s">
        <v>16</v>
      </c>
      <c r="D1565" s="3" t="s">
        <v>17</v>
      </c>
      <c r="E1565" s="3" t="s">
        <v>57</v>
      </c>
      <c r="F1565" s="11" t="s">
        <v>1038</v>
      </c>
      <c r="G1565" s="3" t="s">
        <v>19</v>
      </c>
      <c r="H1565" s="7">
        <v>2.81</v>
      </c>
      <c r="I1565" s="7">
        <v>60</v>
      </c>
      <c r="J1565" s="7">
        <v>57.28</v>
      </c>
      <c r="K1565" s="7">
        <f t="shared" si="31"/>
        <v>481</v>
      </c>
      <c r="L1565" s="7">
        <v>61</v>
      </c>
      <c r="M1565" s="7" t="str">
        <f>IF(COUNTIF(体测成绩!$A$2:$A$530,$F1565&amp;"")=0,"",IF(VLOOKUP($F1565&amp;"",体测成绩!$A$2:$B$530,2,FALSE)="免测",80,VLOOKUP($F1565&amp;"",体测成绩!$A$2:$B$530,2,FALSE)))</f>
        <v>71.0</v>
      </c>
      <c r="N1565" s="7" t="str">
        <f>IF(OR(IFERROR(VALUE(M1565)&lt;80,FALSE),COUNTIF(缓考名单!$A$2:$A$49,$F1565&amp;"")&gt;0,COUNTIF(缓考名单!$B$2:$B$49,#REF!)&gt;0,IFERROR(VLOOKUP($F1565&amp;"",学年成绩!$A$2:$B$462,2,FALSE)&lt;&gt;"100%",FALSE)),"是","")</f>
        <v>是</v>
      </c>
      <c r="O1565" s="7"/>
      <c r="P1565" s="8" t="s">
        <v>1039</v>
      </c>
    </row>
    <row r="1566" ht="35" customHeight="1" spans="1:16">
      <c r="A1566" s="7">
        <f t="shared" si="32"/>
        <v>482</v>
      </c>
      <c r="B1566" s="7">
        <v>2025</v>
      </c>
      <c r="C1566" s="3" t="s">
        <v>16</v>
      </c>
      <c r="D1566" s="3" t="s">
        <v>46</v>
      </c>
      <c r="E1566" s="3" t="s">
        <v>47</v>
      </c>
      <c r="F1566" s="11" t="s">
        <v>1040</v>
      </c>
      <c r="G1566" s="3" t="s">
        <v>19</v>
      </c>
      <c r="H1566" s="7">
        <v>2.83</v>
      </c>
      <c r="I1566" s="7">
        <v>103</v>
      </c>
      <c r="J1566" s="7">
        <v>57.23</v>
      </c>
      <c r="K1566" s="7">
        <f t="shared" si="31"/>
        <v>482</v>
      </c>
      <c r="L1566" s="7">
        <v>102</v>
      </c>
      <c r="M1566" s="7" t="str">
        <f>IF(COUNTIF(体测成绩!$A$2:$A$530,$F1566&amp;"")=0,"",IF(VLOOKUP($F1566&amp;"",体测成绩!$A$2:$B$530,2,FALSE)="免测",80,VLOOKUP($F1566&amp;"",体测成绩!$A$2:$B$530,2,FALSE)))</f>
        <v>99.9</v>
      </c>
      <c r="N1566" s="7" t="str">
        <f>IF(OR(IFERROR(VALUE(M1566)&lt;80,FALSE),COUNTIF(缓考名单!$A$2:$A$49,$F1566&amp;"")&gt;0,COUNTIF(缓考名单!$B$2:$B$49,#REF!)&gt;0,IFERROR(VLOOKUP($F1566&amp;"",学年成绩!$A$2:$B$462,2,FALSE)&lt;&gt;"100%",FALSE)),"是","")</f>
        <v>是</v>
      </c>
      <c r="O1566" s="7"/>
      <c r="P1566" s="8" t="s">
        <v>1041</v>
      </c>
    </row>
    <row r="1567" ht="35" customHeight="1" spans="1:16">
      <c r="A1567" s="7">
        <f t="shared" si="32"/>
        <v>483</v>
      </c>
      <c r="B1567" s="7">
        <v>2025</v>
      </c>
      <c r="C1567" s="3" t="s">
        <v>16</v>
      </c>
      <c r="D1567" s="3" t="s">
        <v>62</v>
      </c>
      <c r="E1567" s="3" t="s">
        <v>63</v>
      </c>
      <c r="F1567" s="11" t="s">
        <v>1042</v>
      </c>
      <c r="G1567" s="3" t="s">
        <v>19</v>
      </c>
      <c r="H1567" s="7">
        <v>2.79</v>
      </c>
      <c r="I1567" s="7">
        <v>30</v>
      </c>
      <c r="J1567" s="7">
        <v>57.22</v>
      </c>
      <c r="K1567" s="7">
        <f t="shared" si="31"/>
        <v>483</v>
      </c>
      <c r="L1567" s="7">
        <v>30</v>
      </c>
      <c r="M1567" s="7" t="str">
        <f>IF(COUNTIF(体测成绩!$A$2:$A$530,$F1567&amp;"")=0,"",IF(VLOOKUP($F1567&amp;"",体测成绩!$A$2:$B$530,2,FALSE)="免测",80,VLOOKUP($F1567&amp;"",体测成绩!$A$2:$B$530,2,FALSE)))</f>
        <v>85.8</v>
      </c>
      <c r="N1567" s="7" t="str">
        <f>IF(OR(IFERROR(VALUE(M1567)&lt;80,FALSE),COUNTIF(缓考名单!$A$2:$A$49,$F1567&amp;"")&gt;0,COUNTIF(缓考名单!$B$2:$B$49,#REF!)&gt;0,IFERROR(VLOOKUP($F1567&amp;"",学年成绩!$A$2:$B$462,2,FALSE)&lt;&gt;"100%",FALSE)),"是","")</f>
        <v>是</v>
      </c>
      <c r="O1567" s="7"/>
      <c r="P1567" s="8" t="s">
        <v>1043</v>
      </c>
    </row>
    <row r="1568" ht="35" customHeight="1" spans="1:16">
      <c r="A1568" s="7">
        <f t="shared" si="32"/>
        <v>484</v>
      </c>
      <c r="B1568" s="7">
        <v>2025</v>
      </c>
      <c r="C1568" s="3" t="s">
        <v>16</v>
      </c>
      <c r="D1568" s="3" t="s">
        <v>17</v>
      </c>
      <c r="E1568" s="3" t="s">
        <v>57</v>
      </c>
      <c r="F1568" s="11" t="s">
        <v>1044</v>
      </c>
      <c r="G1568" s="3" t="s">
        <v>19</v>
      </c>
      <c r="H1568" s="7">
        <v>2.79</v>
      </c>
      <c r="I1568" s="7">
        <v>61</v>
      </c>
      <c r="J1568" s="7">
        <v>56.97</v>
      </c>
      <c r="K1568" s="7">
        <f t="shared" si="31"/>
        <v>484</v>
      </c>
      <c r="L1568" s="7">
        <v>62</v>
      </c>
      <c r="M1568" s="7" t="str">
        <f>IF(COUNTIF(体测成绩!$A$2:$A$530,$F1568&amp;"")=0,"",IF(VLOOKUP($F1568&amp;"",体测成绩!$A$2:$B$530,2,FALSE)="免测",80,VLOOKUP($F1568&amp;"",体测成绩!$A$2:$B$530,2,FALSE)))</f>
        <v>68.9</v>
      </c>
      <c r="N1568" s="7" t="str">
        <f>IF(OR(IFERROR(VALUE(M1568)&lt;80,FALSE),COUNTIF(缓考名单!$A$2:$A$49,$F1568&amp;"")&gt;0,COUNTIF(缓考名单!$B$2:$B$49,#REF!)&gt;0,IFERROR(VLOOKUP($F1568&amp;"",学年成绩!$A$2:$B$462,2,FALSE)&lt;&gt;"100%",FALSE)),"是","")</f>
        <v>是</v>
      </c>
      <c r="O1568" s="7"/>
      <c r="P1568" s="8" t="s">
        <v>1045</v>
      </c>
    </row>
    <row r="1569" ht="35" customHeight="1" spans="1:16">
      <c r="A1569" s="7">
        <f t="shared" si="32"/>
        <v>485</v>
      </c>
      <c r="B1569" s="7">
        <v>2025</v>
      </c>
      <c r="C1569" s="3" t="s">
        <v>16</v>
      </c>
      <c r="D1569" s="3" t="s">
        <v>73</v>
      </c>
      <c r="E1569" s="3" t="s">
        <v>175</v>
      </c>
      <c r="F1569" s="11" t="s">
        <v>1046</v>
      </c>
      <c r="G1569" s="3" t="s">
        <v>19</v>
      </c>
      <c r="H1569" s="7">
        <v>2.82</v>
      </c>
      <c r="I1569" s="7">
        <v>83</v>
      </c>
      <c r="J1569" s="7">
        <v>56.96</v>
      </c>
      <c r="K1569" s="7">
        <f t="shared" si="31"/>
        <v>485</v>
      </c>
      <c r="L1569" s="7">
        <v>83</v>
      </c>
      <c r="M1569" s="7" t="str">
        <f>IF(COUNTIF(体测成绩!$A$2:$A$530,$F1569&amp;"")=0,"",IF(VLOOKUP($F1569&amp;"",体测成绩!$A$2:$B$530,2,FALSE)="免测",80,VLOOKUP($F1569&amp;"",体测成绩!$A$2:$B$530,2,FALSE)))</f>
        <v>74.9</v>
      </c>
      <c r="N1569" s="7" t="str">
        <f>IF(OR(IFERROR(VALUE(M1569)&lt;80,FALSE),COUNTIF(缓考名单!$A$2:$A$49,$F1569&amp;"")&gt;0,COUNTIF(缓考名单!$B$2:$B$49,#REF!)&gt;0,IFERROR(VLOOKUP($F1569&amp;"",学年成绩!$A$2:$B$462,2,FALSE)&lt;&gt;"100%",FALSE)),"是","")</f>
        <v>是</v>
      </c>
      <c r="O1569" s="7"/>
      <c r="P1569" s="8" t="s">
        <v>1047</v>
      </c>
    </row>
    <row r="1570" ht="35" customHeight="1" spans="1:16">
      <c r="A1570" s="7">
        <f t="shared" si="32"/>
        <v>486</v>
      </c>
      <c r="B1570" s="7">
        <v>2025</v>
      </c>
      <c r="C1570" s="3" t="s">
        <v>16</v>
      </c>
      <c r="D1570" s="3" t="s">
        <v>17</v>
      </c>
      <c r="E1570" s="3" t="s">
        <v>35</v>
      </c>
      <c r="F1570" s="11" t="s">
        <v>1048</v>
      </c>
      <c r="G1570" s="3" t="s">
        <v>19</v>
      </c>
      <c r="H1570" s="7">
        <v>2.74</v>
      </c>
      <c r="I1570" s="7">
        <v>62</v>
      </c>
      <c r="J1570" s="7">
        <v>56.79</v>
      </c>
      <c r="K1570" s="7">
        <f t="shared" si="31"/>
        <v>486</v>
      </c>
      <c r="L1570" s="7">
        <v>63</v>
      </c>
      <c r="M1570" s="7" t="str">
        <f>IF(COUNTIF(体测成绩!$A$2:$A$530,$F1570&amp;"")=0,"",IF(VLOOKUP($F1570&amp;"",体测成绩!$A$2:$B$530,2,FALSE)="免测",80,VLOOKUP($F1570&amp;"",体测成绩!$A$2:$B$530,2,FALSE)))</f>
        <v>86.2</v>
      </c>
      <c r="N1570" s="7" t="str">
        <f>IF(OR(IFERROR(VALUE(M1570)&lt;80,FALSE),COUNTIF(缓考名单!$A$2:$A$49,$F1570&amp;"")&gt;0,COUNTIF(缓考名单!$B$2:$B$49,#REF!)&gt;0,IFERROR(VLOOKUP($F1570&amp;"",学年成绩!$A$2:$B$462,2,FALSE)&lt;&gt;"100%",FALSE)),"是","")</f>
        <v>是</v>
      </c>
      <c r="O1570" s="7"/>
      <c r="P1570" s="8" t="s">
        <v>1049</v>
      </c>
    </row>
    <row r="1571" ht="35" customHeight="1" spans="1:16">
      <c r="A1571" s="7">
        <f t="shared" si="32"/>
        <v>487</v>
      </c>
      <c r="B1571" s="7">
        <v>2025</v>
      </c>
      <c r="C1571" s="3" t="s">
        <v>16</v>
      </c>
      <c r="D1571" s="3" t="s">
        <v>46</v>
      </c>
      <c r="E1571" s="3" t="s">
        <v>89</v>
      </c>
      <c r="F1571" s="11" t="s">
        <v>1050</v>
      </c>
      <c r="G1571" s="3" t="s">
        <v>19</v>
      </c>
      <c r="H1571" s="7">
        <v>2.86</v>
      </c>
      <c r="I1571" s="7">
        <v>102</v>
      </c>
      <c r="J1571" s="7">
        <v>56.72</v>
      </c>
      <c r="K1571" s="7">
        <f t="shared" si="31"/>
        <v>487</v>
      </c>
      <c r="L1571" s="7">
        <v>103</v>
      </c>
      <c r="M1571" s="7" t="str">
        <f>IF(COUNTIF(体测成绩!$A$2:$A$530,$F1571&amp;"")=0,"",IF(VLOOKUP($F1571&amp;"",体测成绩!$A$2:$B$530,2,FALSE)="免测",80,VLOOKUP($F1571&amp;"",体测成绩!$A$2:$B$530,2,FALSE)))</f>
        <v>64.2</v>
      </c>
      <c r="N1571" s="7" t="str">
        <f>IF(OR(IFERROR(VALUE(M1571)&lt;80,FALSE),COUNTIF(缓考名单!$A$2:$A$49,$F1571&amp;"")&gt;0,COUNTIF(缓考名单!$B$2:$B$49,#REF!)&gt;0,IFERROR(VLOOKUP($F1571&amp;"",学年成绩!$A$2:$B$462,2,FALSE)&lt;&gt;"100%",FALSE)),"是","")</f>
        <v>是</v>
      </c>
      <c r="O1571" s="7"/>
      <c r="P1571" s="8" t="s">
        <v>1051</v>
      </c>
    </row>
    <row r="1572" ht="35" customHeight="1" spans="1:16">
      <c r="A1572" s="7">
        <f t="shared" si="32"/>
        <v>488</v>
      </c>
      <c r="B1572" s="7">
        <v>2025</v>
      </c>
      <c r="C1572" s="3" t="s">
        <v>16</v>
      </c>
      <c r="D1572" s="3" t="s">
        <v>40</v>
      </c>
      <c r="E1572" s="3" t="s">
        <v>41</v>
      </c>
      <c r="F1572" s="11" t="s">
        <v>1052</v>
      </c>
      <c r="G1572" s="3" t="s">
        <v>19</v>
      </c>
      <c r="H1572" s="7">
        <v>2.76</v>
      </c>
      <c r="I1572" s="7">
        <v>29</v>
      </c>
      <c r="J1572" s="7">
        <v>56.72</v>
      </c>
      <c r="K1572" s="7">
        <f t="shared" si="31"/>
        <v>488</v>
      </c>
      <c r="L1572" s="7">
        <v>29</v>
      </c>
      <c r="M1572" s="7" t="str">
        <f>IF(COUNTIF(体测成绩!$A$2:$A$530,$F1572&amp;"")=0,"",IF(VLOOKUP($F1572&amp;"",体测成绩!$A$2:$B$530,2,FALSE)="免测",80,VLOOKUP($F1572&amp;"",体测成绩!$A$2:$B$530,2,FALSE)))</f>
        <v>64.4</v>
      </c>
      <c r="N1572" s="7" t="str">
        <f>IF(OR(IFERROR(VALUE(M1572)&lt;80,FALSE),COUNTIF(缓考名单!$A$2:$A$49,$F1572&amp;"")&gt;0,COUNTIF(缓考名单!$B$2:$B$49,#REF!)&gt;0,IFERROR(VLOOKUP($F1572&amp;"",学年成绩!$A$2:$B$462,2,FALSE)&lt;&gt;"100%",FALSE)),"是","")</f>
        <v>是</v>
      </c>
      <c r="O1572" s="7"/>
      <c r="P1572" s="8" t="s">
        <v>1053</v>
      </c>
    </row>
    <row r="1573" ht="35" customHeight="1" spans="1:16">
      <c r="A1573" s="7">
        <f t="shared" si="32"/>
        <v>489</v>
      </c>
      <c r="B1573" s="7">
        <v>2025</v>
      </c>
      <c r="C1573" s="3" t="s">
        <v>16</v>
      </c>
      <c r="D1573" s="3" t="s">
        <v>73</v>
      </c>
      <c r="E1573" s="3" t="s">
        <v>74</v>
      </c>
      <c r="F1573" s="11" t="s">
        <v>1054</v>
      </c>
      <c r="G1573" s="3" t="s">
        <v>19</v>
      </c>
      <c r="H1573" s="7">
        <v>2.79</v>
      </c>
      <c r="I1573" s="7">
        <v>84</v>
      </c>
      <c r="J1573" s="7">
        <v>56.65</v>
      </c>
      <c r="K1573" s="7">
        <f t="shared" si="31"/>
        <v>489</v>
      </c>
      <c r="L1573" s="7">
        <v>84</v>
      </c>
      <c r="M1573" s="7" t="str">
        <f>IF(COUNTIF(体测成绩!$A$2:$A$530,$F1573&amp;"")=0,"",IF(VLOOKUP($F1573&amp;"",体测成绩!$A$2:$B$530,2,FALSE)="免测",80,VLOOKUP($F1573&amp;"",体测成绩!$A$2:$B$530,2,FALSE)))</f>
        <v>70.0</v>
      </c>
      <c r="N1573" s="7" t="str">
        <f>IF(OR(IFERROR(VALUE(M1573)&lt;80,FALSE),COUNTIF(缓考名单!$A$2:$A$49,$F1573&amp;"")&gt;0,COUNTIF(缓考名单!$B$2:$B$49,#REF!)&gt;0,IFERROR(VLOOKUP($F1573&amp;"",学年成绩!$A$2:$B$462,2,FALSE)&lt;&gt;"100%",FALSE)),"是","")</f>
        <v>是</v>
      </c>
      <c r="O1573" s="7"/>
      <c r="P1573" s="8" t="s">
        <v>1055</v>
      </c>
    </row>
    <row r="1574" ht="35" customHeight="1" spans="1:16">
      <c r="A1574" s="7">
        <f t="shared" si="32"/>
        <v>490</v>
      </c>
      <c r="B1574" s="7">
        <v>2025</v>
      </c>
      <c r="C1574" s="3" t="s">
        <v>16</v>
      </c>
      <c r="D1574" s="3" t="s">
        <v>73</v>
      </c>
      <c r="E1574" s="3" t="s">
        <v>74</v>
      </c>
      <c r="F1574" s="11" t="s">
        <v>1056</v>
      </c>
      <c r="G1574" s="3" t="s">
        <v>19</v>
      </c>
      <c r="H1574" s="7">
        <v>2.75</v>
      </c>
      <c r="I1574" s="7">
        <v>86</v>
      </c>
      <c r="J1574" s="7">
        <v>56.56</v>
      </c>
      <c r="K1574" s="7">
        <f t="shared" si="31"/>
        <v>490</v>
      </c>
      <c r="L1574" s="7">
        <v>85</v>
      </c>
      <c r="M1574" s="7" t="str">
        <f>IF(COUNTIF(体测成绩!$A$2:$A$530,$F1574&amp;"")=0,"",IF(VLOOKUP($F1574&amp;"",体测成绩!$A$2:$B$530,2,FALSE)="免测",80,VLOOKUP($F1574&amp;"",体测成绩!$A$2:$B$530,2,FALSE)))</f>
        <v>93.9</v>
      </c>
      <c r="N1574" s="7" t="str">
        <f>IF(OR(IFERROR(VALUE(M1574)&lt;80,FALSE),COUNTIF(缓考名单!$A$2:$A$49,$F1574&amp;"")&gt;0,COUNTIF(缓考名单!$B$2:$B$49,#REF!)&gt;0,IFERROR(VLOOKUP($F1574&amp;"",学年成绩!$A$2:$B$462,2,FALSE)&lt;&gt;"100%",FALSE)),"是","")</f>
        <v>是</v>
      </c>
      <c r="O1574" s="7"/>
      <c r="P1574" s="8" t="s">
        <v>1057</v>
      </c>
    </row>
    <row r="1575" ht="35" customHeight="1" spans="1:16">
      <c r="A1575" s="7">
        <f t="shared" si="32"/>
        <v>491</v>
      </c>
      <c r="B1575" s="7">
        <v>2025</v>
      </c>
      <c r="C1575" s="3" t="s">
        <v>16</v>
      </c>
      <c r="D1575" s="3" t="s">
        <v>99</v>
      </c>
      <c r="E1575" s="3" t="s">
        <v>100</v>
      </c>
      <c r="F1575" s="11" t="s">
        <v>1058</v>
      </c>
      <c r="G1575" s="3" t="s">
        <v>19</v>
      </c>
      <c r="H1575" s="7">
        <v>2.75</v>
      </c>
      <c r="I1575" s="7">
        <v>69</v>
      </c>
      <c r="J1575" s="7">
        <v>56.54</v>
      </c>
      <c r="K1575" s="7">
        <f t="shared" si="31"/>
        <v>491</v>
      </c>
      <c r="L1575" s="7">
        <v>69</v>
      </c>
      <c r="M1575" s="7" t="str">
        <f>IF(COUNTIF(体测成绩!$A$2:$A$530,$F1575&amp;"")=0,"",IF(VLOOKUP($F1575&amp;"",体测成绩!$A$2:$B$530,2,FALSE)="免测",80,VLOOKUP($F1575&amp;"",体测成绩!$A$2:$B$530,2,FALSE)))</f>
        <v>94.3</v>
      </c>
      <c r="N1575" s="7" t="str">
        <f>IF(OR(IFERROR(VALUE(M1575)&lt;80,FALSE),COUNTIF(缓考名单!$A$2:$A$49,$F1575&amp;"")&gt;0,COUNTIF(缓考名单!$B$2:$B$49,#REF!)&gt;0,IFERROR(VLOOKUP($F1575&amp;"",学年成绩!$A$2:$B$462,2,FALSE)&lt;&gt;"100%",FALSE)),"是","")</f>
        <v/>
      </c>
      <c r="O1575" s="7"/>
      <c r="P1575" s="8" t="s">
        <v>1059</v>
      </c>
    </row>
    <row r="1576" ht="35" customHeight="1" spans="1:16">
      <c r="A1576" s="7">
        <f t="shared" si="32"/>
        <v>492</v>
      </c>
      <c r="B1576" s="7">
        <v>2025</v>
      </c>
      <c r="C1576" s="3" t="s">
        <v>16</v>
      </c>
      <c r="D1576" s="3" t="s">
        <v>73</v>
      </c>
      <c r="E1576" s="3" t="s">
        <v>175</v>
      </c>
      <c r="F1576" s="11" t="s">
        <v>1060</v>
      </c>
      <c r="G1576" s="3" t="s">
        <v>20</v>
      </c>
      <c r="H1576" s="7">
        <v>2.79</v>
      </c>
      <c r="I1576" s="7">
        <v>85</v>
      </c>
      <c r="J1576" s="7">
        <v>56.51</v>
      </c>
      <c r="K1576" s="7">
        <f t="shared" si="31"/>
        <v>492</v>
      </c>
      <c r="L1576" s="7">
        <v>86</v>
      </c>
      <c r="M1576" s="7" t="str">
        <f>IF(COUNTIF(体测成绩!$A$2:$A$530,$F1576&amp;"")=0,"",IF(VLOOKUP($F1576&amp;"",体测成绩!$A$2:$B$530,2,FALSE)="免测",80,VLOOKUP($F1576&amp;"",体测成绩!$A$2:$B$530,2,FALSE)))</f>
        <v>71.0</v>
      </c>
      <c r="N1576" s="7" t="str">
        <f>IF(OR(IFERROR(VALUE(M1576)&lt;80,FALSE),COUNTIF(缓考名单!$A$2:$A$49,$F1576&amp;"")&gt;0,COUNTIF(缓考名单!$B$2:$B$49,#REF!)&gt;0,IFERROR(VLOOKUP($F1576&amp;"",学年成绩!$A$2:$B$462,2,FALSE)&lt;&gt;"100%",FALSE)),"是","")</f>
        <v>是</v>
      </c>
      <c r="O1576" s="7"/>
      <c r="P1576" s="8" t="s">
        <v>1061</v>
      </c>
    </row>
    <row r="1577" ht="35" customHeight="1" spans="1:16">
      <c r="A1577" s="7">
        <f t="shared" si="32"/>
        <v>493</v>
      </c>
      <c r="B1577" s="7">
        <v>2025</v>
      </c>
      <c r="C1577" s="3" t="s">
        <v>16</v>
      </c>
      <c r="D1577" s="3" t="s">
        <v>73</v>
      </c>
      <c r="E1577" s="3" t="s">
        <v>74</v>
      </c>
      <c r="F1577" s="11" t="s">
        <v>1062</v>
      </c>
      <c r="G1577" s="3" t="s">
        <v>19</v>
      </c>
      <c r="H1577" s="7">
        <v>2.43</v>
      </c>
      <c r="I1577" s="7">
        <v>100</v>
      </c>
      <c r="J1577" s="7">
        <v>56.49</v>
      </c>
      <c r="K1577" s="7">
        <f t="shared" si="31"/>
        <v>493</v>
      </c>
      <c r="L1577" s="7">
        <v>87</v>
      </c>
      <c r="M1577" s="7" t="str">
        <f>IF(COUNTIF(体测成绩!$A$2:$A$530,$F1577&amp;"")=0,"",IF(VLOOKUP($F1577&amp;"",体测成绩!$A$2:$B$530,2,FALSE)="免测",80,VLOOKUP($F1577&amp;"",体测成绩!$A$2:$B$530,2,FALSE)))</f>
        <v>77.9</v>
      </c>
      <c r="N1577" s="7" t="str">
        <f>IF(OR(IFERROR(VALUE(M1577)&lt;80,FALSE),COUNTIF(缓考名单!$A$2:$A$49,$F1577&amp;"")&gt;0,COUNTIF(缓考名单!$B$2:$B$49,#REF!)&gt;0,IFERROR(VLOOKUP($F1577&amp;"",学年成绩!$A$2:$B$462,2,FALSE)&lt;&gt;"100%",FALSE)),"是","")</f>
        <v>是</v>
      </c>
      <c r="O1577" s="7"/>
      <c r="P1577" s="8" t="s">
        <v>407</v>
      </c>
    </row>
    <row r="1578" ht="35" customHeight="1" spans="1:16">
      <c r="A1578" s="7">
        <f t="shared" si="32"/>
        <v>494</v>
      </c>
      <c r="B1578" s="7">
        <v>2025</v>
      </c>
      <c r="C1578" s="3" t="s">
        <v>16</v>
      </c>
      <c r="D1578" s="3" t="s">
        <v>73</v>
      </c>
      <c r="E1578" s="3" t="s">
        <v>74</v>
      </c>
      <c r="F1578" s="11" t="s">
        <v>1063</v>
      </c>
      <c r="G1578" s="3" t="s">
        <v>19</v>
      </c>
      <c r="H1578" s="7">
        <v>2.66</v>
      </c>
      <c r="I1578" s="7">
        <v>90</v>
      </c>
      <c r="J1578" s="7">
        <v>56.41</v>
      </c>
      <c r="K1578" s="7">
        <f t="shared" si="31"/>
        <v>494</v>
      </c>
      <c r="L1578" s="7">
        <v>88</v>
      </c>
      <c r="M1578" s="7" t="str">
        <f>IF(COUNTIF(体测成绩!$A$2:$A$530,$F1578&amp;"")=0,"",IF(VLOOKUP($F1578&amp;"",体测成绩!$A$2:$B$530,2,FALSE)="免测",80,VLOOKUP($F1578&amp;"",体测成绩!$A$2:$B$530,2,FALSE)))</f>
        <v>71.7</v>
      </c>
      <c r="N1578" s="7" t="str">
        <f>IF(OR(IFERROR(VALUE(M1578)&lt;80,FALSE),COUNTIF(缓考名单!$A$2:$A$49,$F1578&amp;"")&gt;0,COUNTIF(缓考名单!$B$2:$B$49,#REF!)&gt;0,IFERROR(VLOOKUP($F1578&amp;"",学年成绩!$A$2:$B$462,2,FALSE)&lt;&gt;"100%",FALSE)),"是","")</f>
        <v>是</v>
      </c>
      <c r="O1578" s="7"/>
      <c r="P1578" s="8" t="s">
        <v>1064</v>
      </c>
    </row>
    <row r="1579" ht="35" customHeight="1" spans="1:16">
      <c r="A1579" s="7">
        <f t="shared" si="32"/>
        <v>495</v>
      </c>
      <c r="B1579" s="7">
        <v>2025</v>
      </c>
      <c r="C1579" s="3" t="s">
        <v>16</v>
      </c>
      <c r="D1579" s="3" t="s">
        <v>99</v>
      </c>
      <c r="E1579" s="3" t="s">
        <v>100</v>
      </c>
      <c r="F1579" s="11" t="s">
        <v>1065</v>
      </c>
      <c r="G1579" s="3" t="s">
        <v>19</v>
      </c>
      <c r="H1579" s="7">
        <v>2.79</v>
      </c>
      <c r="I1579" s="7">
        <v>68</v>
      </c>
      <c r="J1579" s="7">
        <v>56.31</v>
      </c>
      <c r="K1579" s="7">
        <f t="shared" si="31"/>
        <v>495</v>
      </c>
      <c r="L1579" s="7">
        <v>70</v>
      </c>
      <c r="M1579" s="7" t="str">
        <f>IF(COUNTIF(体测成绩!$A$2:$A$530,$F1579&amp;"")=0,"",IF(VLOOKUP($F1579&amp;"",体测成绩!$A$2:$B$530,2,FALSE)="免测",80,VLOOKUP($F1579&amp;"",体测成绩!$A$2:$B$530,2,FALSE)))</f>
        <v>66.0</v>
      </c>
      <c r="N1579" s="7" t="str">
        <f>IF(OR(IFERROR(VALUE(M1579)&lt;80,FALSE),COUNTIF(缓考名单!$A$2:$A$49,$F1579&amp;"")&gt;0,COUNTIF(缓考名单!$B$2:$B$49,#REF!)&gt;0,IFERROR(VLOOKUP($F1579&amp;"",学年成绩!$A$2:$B$462,2,FALSE)&lt;&gt;"100%",FALSE)),"是","")</f>
        <v>是</v>
      </c>
      <c r="O1579" s="7"/>
      <c r="P1579" s="8" t="s">
        <v>1066</v>
      </c>
    </row>
    <row r="1580" ht="35" customHeight="1" spans="1:16">
      <c r="A1580" s="7">
        <f t="shared" si="32"/>
        <v>496</v>
      </c>
      <c r="B1580" s="7">
        <v>2025</v>
      </c>
      <c r="C1580" s="3" t="s">
        <v>16</v>
      </c>
      <c r="D1580" s="3" t="s">
        <v>17</v>
      </c>
      <c r="E1580" s="3" t="s">
        <v>35</v>
      </c>
      <c r="F1580" s="11" t="s">
        <v>1067</v>
      </c>
      <c r="G1580" s="3" t="s">
        <v>19</v>
      </c>
      <c r="H1580" s="7">
        <v>2.74</v>
      </c>
      <c r="I1580" s="7">
        <v>63</v>
      </c>
      <c r="J1580" s="7">
        <v>56.19</v>
      </c>
      <c r="K1580" s="7">
        <f t="shared" si="31"/>
        <v>496</v>
      </c>
      <c r="L1580" s="7">
        <v>64</v>
      </c>
      <c r="M1580" s="7" t="str">
        <f>IF(COUNTIF(体测成绩!$A$2:$A$530,$F1580&amp;"")=0,"",IF(VLOOKUP($F1580&amp;"",体测成绩!$A$2:$B$530,2,FALSE)="免测",80,VLOOKUP($F1580&amp;"",体测成绩!$A$2:$B$530,2,FALSE)))</f>
        <v>62.2</v>
      </c>
      <c r="N1580" s="7" t="str">
        <f>IF(OR(IFERROR(VALUE(M1580)&lt;80,FALSE),COUNTIF(缓考名单!$A$2:$A$49,$F1580&amp;"")&gt;0,COUNTIF(缓考名单!$B$2:$B$49,#REF!)&gt;0,IFERROR(VLOOKUP($F1580&amp;"",学年成绩!$A$2:$B$462,2,FALSE)&lt;&gt;"100%",FALSE)),"是","")</f>
        <v>是</v>
      </c>
      <c r="O1580" s="7"/>
      <c r="P1580" s="8" t="s">
        <v>1068</v>
      </c>
    </row>
    <row r="1581" ht="35" customHeight="1" spans="1:16">
      <c r="A1581" s="7">
        <f t="shared" si="32"/>
        <v>497</v>
      </c>
      <c r="B1581" s="7">
        <v>2025</v>
      </c>
      <c r="C1581" s="3" t="s">
        <v>16</v>
      </c>
      <c r="D1581" s="3" t="s">
        <v>99</v>
      </c>
      <c r="E1581" s="3" t="s">
        <v>100</v>
      </c>
      <c r="F1581" s="11" t="s">
        <v>1069</v>
      </c>
      <c r="G1581" s="3" t="s">
        <v>19</v>
      </c>
      <c r="H1581" s="7">
        <v>2.69</v>
      </c>
      <c r="I1581" s="7">
        <v>70</v>
      </c>
      <c r="J1581" s="7">
        <v>56.19</v>
      </c>
      <c r="K1581" s="7">
        <f t="shared" si="31"/>
        <v>497</v>
      </c>
      <c r="L1581" s="7">
        <v>71</v>
      </c>
      <c r="M1581" s="7" t="str">
        <f>IF(COUNTIF(体测成绩!$A$2:$A$530,$F1581&amp;"")=0,"",IF(VLOOKUP($F1581&amp;"",体测成绩!$A$2:$B$530,2,FALSE)="免测",80,VLOOKUP($F1581&amp;"",体测成绩!$A$2:$B$530,2,FALSE)))</f>
        <v>70.0</v>
      </c>
      <c r="N1581" s="7" t="str">
        <f>IF(OR(IFERROR(VALUE(M1581)&lt;80,FALSE),COUNTIF(缓考名单!$A$2:$A$49,$F1581&amp;"")&gt;0,COUNTIF(缓考名单!$B$2:$B$49,#REF!)&gt;0,IFERROR(VLOOKUP($F1581&amp;"",学年成绩!$A$2:$B$462,2,FALSE)&lt;&gt;"100%",FALSE)),"是","")</f>
        <v>是</v>
      </c>
      <c r="O1581" s="7"/>
      <c r="P1581" s="8" t="s">
        <v>1070</v>
      </c>
    </row>
    <row r="1582" ht="35" customHeight="1" spans="1:16">
      <c r="A1582" s="7">
        <f t="shared" si="32"/>
        <v>498</v>
      </c>
      <c r="B1582" s="7">
        <v>2025</v>
      </c>
      <c r="C1582" s="3" t="s">
        <v>16</v>
      </c>
      <c r="D1582" s="3" t="s">
        <v>26</v>
      </c>
      <c r="E1582" s="3" t="s">
        <v>54</v>
      </c>
      <c r="F1582" s="11" t="s">
        <v>1071</v>
      </c>
      <c r="G1582" s="3" t="s">
        <v>20</v>
      </c>
      <c r="H1582" s="7">
        <v>2.4</v>
      </c>
      <c r="I1582" s="7">
        <v>96</v>
      </c>
      <c r="J1582" s="7">
        <v>56.14</v>
      </c>
      <c r="K1582" s="7">
        <f t="shared" si="31"/>
        <v>498</v>
      </c>
      <c r="L1582" s="7">
        <v>90</v>
      </c>
      <c r="M1582" s="7" t="str">
        <f>IF(COUNTIF(体测成绩!$A$2:$A$530,$F1582&amp;"")=0,"",IF(VLOOKUP($F1582&amp;"",体测成绩!$A$2:$B$530,2,FALSE)="免测",80,VLOOKUP($F1582&amp;"",体测成绩!$A$2:$B$530,2,FALSE)))</f>
        <v>74.5</v>
      </c>
      <c r="N1582" s="7" t="str">
        <f>IF(OR(IFERROR(VALUE(M1582)&lt;80,FALSE),COUNTIF(缓考名单!$A$2:$A$49,$F1582&amp;"")&gt;0,COUNTIF(缓考名单!$B$2:$B$49,#REF!)&gt;0,IFERROR(VLOOKUP($F1582&amp;"",学年成绩!$A$2:$B$462,2,FALSE)&lt;&gt;"100%",FALSE)),"是","")</f>
        <v>是</v>
      </c>
      <c r="O1582" s="7"/>
      <c r="P1582" s="8" t="s">
        <v>1072</v>
      </c>
    </row>
    <row r="1583" ht="35" customHeight="1" spans="1:16">
      <c r="A1583" s="7">
        <f t="shared" si="32"/>
        <v>499</v>
      </c>
      <c r="B1583" s="7">
        <v>2025</v>
      </c>
      <c r="C1583" s="3" t="s">
        <v>16</v>
      </c>
      <c r="D1583" s="3" t="s">
        <v>31</v>
      </c>
      <c r="E1583" s="3" t="s">
        <v>32</v>
      </c>
      <c r="F1583" s="11" t="s">
        <v>1073</v>
      </c>
      <c r="G1583" s="3" t="s">
        <v>19</v>
      </c>
      <c r="H1583" s="7">
        <v>2.76</v>
      </c>
      <c r="I1583" s="7">
        <v>25</v>
      </c>
      <c r="J1583" s="7">
        <v>56.02</v>
      </c>
      <c r="K1583" s="7">
        <f t="shared" si="31"/>
        <v>499</v>
      </c>
      <c r="L1583" s="7">
        <v>24</v>
      </c>
      <c r="M1583" s="7" t="str">
        <f>IF(COUNTIF(体测成绩!$A$2:$A$530,$F1583&amp;"")=0,"",IF(VLOOKUP($F1583&amp;"",体测成绩!$A$2:$B$530,2,FALSE)="免测",80,VLOOKUP($F1583&amp;"",体测成绩!$A$2:$B$530,2,FALSE)))</f>
        <v>75.2</v>
      </c>
      <c r="N1583" s="7" t="str">
        <f>IF(OR(IFERROR(VALUE(M1583)&lt;80,FALSE),COUNTIF(缓考名单!$A$2:$A$49,$F1583&amp;"")&gt;0,COUNTIF(缓考名单!$B$2:$B$49,#REF!)&gt;0,IFERROR(VLOOKUP($F1583&amp;"",学年成绩!$A$2:$B$462,2,FALSE)&lt;&gt;"100%",FALSE)),"是","")</f>
        <v>是</v>
      </c>
      <c r="O1583" s="7"/>
      <c r="P1583" s="8" t="s">
        <v>1074</v>
      </c>
    </row>
    <row r="1584" ht="35" customHeight="1" spans="1:16">
      <c r="A1584" s="7">
        <f t="shared" si="32"/>
        <v>500</v>
      </c>
      <c r="B1584" s="7">
        <v>2025</v>
      </c>
      <c r="C1584" s="3" t="s">
        <v>16</v>
      </c>
      <c r="D1584" s="3" t="s">
        <v>31</v>
      </c>
      <c r="E1584" s="3" t="s">
        <v>32</v>
      </c>
      <c r="F1584" s="11" t="s">
        <v>1075</v>
      </c>
      <c r="G1584" s="3" t="s">
        <v>19</v>
      </c>
      <c r="H1584" s="7">
        <v>2.78</v>
      </c>
      <c r="I1584" s="7">
        <v>24</v>
      </c>
      <c r="J1584" s="7">
        <v>56</v>
      </c>
      <c r="K1584" s="7">
        <f t="shared" si="31"/>
        <v>500</v>
      </c>
      <c r="L1584" s="7">
        <v>25</v>
      </c>
      <c r="M1584" s="7" t="str">
        <f>IF(COUNTIF(体测成绩!$A$2:$A$530,$F1584&amp;"")=0,"",IF(VLOOKUP($F1584&amp;"",体测成绩!$A$2:$B$530,2,FALSE)="免测",80,VLOOKUP($F1584&amp;"",体测成绩!$A$2:$B$530,2,FALSE)))</f>
        <v>65.4</v>
      </c>
      <c r="N1584" s="7" t="str">
        <f>IF(OR(IFERROR(VALUE(M1584)&lt;80,FALSE),COUNTIF(缓考名单!$A$2:$A$49,$F1584&amp;"")&gt;0,COUNTIF(缓考名单!$B$2:$B$49,#REF!)&gt;0,IFERROR(VLOOKUP($F1584&amp;"",学年成绩!$A$2:$B$462,2,FALSE)&lt;&gt;"100%",FALSE)),"是","")</f>
        <v>是</v>
      </c>
      <c r="O1584" s="7"/>
      <c r="P1584" s="8" t="s">
        <v>1076</v>
      </c>
    </row>
    <row r="1585" ht="35" customHeight="1" spans="1:16">
      <c r="A1585" s="7">
        <f t="shared" si="32"/>
        <v>501</v>
      </c>
      <c r="B1585" s="7">
        <v>2025</v>
      </c>
      <c r="C1585" s="3" t="s">
        <v>16</v>
      </c>
      <c r="D1585" s="3" t="s">
        <v>73</v>
      </c>
      <c r="E1585" s="3" t="s">
        <v>108</v>
      </c>
      <c r="F1585" s="11" t="s">
        <v>1077</v>
      </c>
      <c r="G1585" s="3" t="s">
        <v>19</v>
      </c>
      <c r="H1585" s="7">
        <v>2.75</v>
      </c>
      <c r="I1585" s="7">
        <v>87</v>
      </c>
      <c r="J1585" s="7">
        <v>55.8</v>
      </c>
      <c r="K1585" s="7">
        <f t="shared" si="31"/>
        <v>501</v>
      </c>
      <c r="L1585" s="7">
        <v>89</v>
      </c>
      <c r="M1585" s="7" t="str">
        <f>IF(COUNTIF(体测成绩!$A$2:$A$530,$F1585&amp;"")=0,"",IF(VLOOKUP($F1585&amp;"",体测成绩!$A$2:$B$530,2,FALSE)="免测",80,VLOOKUP($F1585&amp;"",体测成绩!$A$2:$B$530,2,FALSE)))</f>
        <v>66.1</v>
      </c>
      <c r="N1585" s="7" t="str">
        <f>IF(OR(IFERROR(VALUE(M1585)&lt;80,FALSE),COUNTIF(缓考名单!$A$2:$A$49,$F1585&amp;"")&gt;0,COUNTIF(缓考名单!$B$2:$B$49,#REF!)&gt;0,IFERROR(VLOOKUP($F1585&amp;"",学年成绩!$A$2:$B$462,2,FALSE)&lt;&gt;"100%",FALSE)),"是","")</f>
        <v>是</v>
      </c>
      <c r="O1585" s="7"/>
      <c r="P1585" s="8" t="s">
        <v>1078</v>
      </c>
    </row>
    <row r="1586" ht="35" customHeight="1" spans="1:16">
      <c r="A1586" s="7">
        <f t="shared" si="32"/>
        <v>502</v>
      </c>
      <c r="B1586" s="7">
        <v>2025</v>
      </c>
      <c r="C1586" s="3" t="s">
        <v>16</v>
      </c>
      <c r="D1586" s="3" t="s">
        <v>73</v>
      </c>
      <c r="E1586" s="3" t="s">
        <v>74</v>
      </c>
      <c r="F1586" s="11" t="s">
        <v>1079</v>
      </c>
      <c r="G1586" s="3" t="s">
        <v>19</v>
      </c>
      <c r="H1586" s="7">
        <v>2.71</v>
      </c>
      <c r="I1586" s="7">
        <v>88</v>
      </c>
      <c r="J1586" s="7">
        <v>55.7</v>
      </c>
      <c r="K1586" s="7">
        <f t="shared" si="31"/>
        <v>502</v>
      </c>
      <c r="L1586" s="7">
        <v>90</v>
      </c>
      <c r="M1586" s="7" t="str">
        <f>IF(COUNTIF(体测成绩!$A$2:$A$530,$F1586&amp;"")=0,"",IF(VLOOKUP($F1586&amp;"",体测成绩!$A$2:$B$530,2,FALSE)="免测",80,VLOOKUP($F1586&amp;"",体测成绩!$A$2:$B$530,2,FALSE)))</f>
        <v>78.9</v>
      </c>
      <c r="N1586" s="7" t="str">
        <f>IF(OR(IFERROR(VALUE(M1586)&lt;80,FALSE),COUNTIF(缓考名单!$A$2:$A$49,$F1586&amp;"")&gt;0,COUNTIF(缓考名单!$B$2:$B$49,#REF!)&gt;0,IFERROR(VLOOKUP($F1586&amp;"",学年成绩!$A$2:$B$462,2,FALSE)&lt;&gt;"100%",FALSE)),"是","")</f>
        <v>是</v>
      </c>
      <c r="O1586" s="7"/>
      <c r="P1586" s="8" t="s">
        <v>1080</v>
      </c>
    </row>
    <row r="1587" ht="35" customHeight="1" spans="1:16">
      <c r="A1587" s="7">
        <f t="shared" si="32"/>
        <v>503</v>
      </c>
      <c r="B1587" s="7">
        <v>2025</v>
      </c>
      <c r="C1587" s="3" t="s">
        <v>16</v>
      </c>
      <c r="D1587" s="3" t="s">
        <v>40</v>
      </c>
      <c r="E1587" s="3" t="s">
        <v>41</v>
      </c>
      <c r="F1587" s="11" t="s">
        <v>1081</v>
      </c>
      <c r="G1587" s="3" t="s">
        <v>20</v>
      </c>
      <c r="H1587" s="7">
        <v>2.67</v>
      </c>
      <c r="I1587" s="7">
        <v>30</v>
      </c>
      <c r="J1587" s="7">
        <v>55.64</v>
      </c>
      <c r="K1587" s="7">
        <f t="shared" si="31"/>
        <v>503</v>
      </c>
      <c r="L1587" s="7">
        <v>30</v>
      </c>
      <c r="M1587" s="7" t="str">
        <f>IF(COUNTIF(体测成绩!$A$2:$A$530,$F1587&amp;"")=0,"",IF(VLOOKUP($F1587&amp;"",体测成绩!$A$2:$B$530,2,FALSE)="免测",80,VLOOKUP($F1587&amp;"",体测成绩!$A$2:$B$530,2,FALSE)))</f>
        <v>65.6</v>
      </c>
      <c r="N1587" s="7" t="str">
        <f>IF(OR(IFERROR(VALUE(M1587)&lt;80,FALSE),COUNTIF(缓考名单!$A$2:$A$49,$F1587&amp;"")&gt;0,COUNTIF(缓考名单!$B$2:$B$49,#REF!)&gt;0,IFERROR(VLOOKUP($F1587&amp;"",学年成绩!$A$2:$B$462,2,FALSE)&lt;&gt;"100%",FALSE)),"是","")</f>
        <v>是</v>
      </c>
      <c r="O1587" s="7"/>
      <c r="P1587" s="8" t="s">
        <v>1082</v>
      </c>
    </row>
    <row r="1588" ht="35" customHeight="1" spans="1:16">
      <c r="A1588" s="7">
        <f t="shared" si="32"/>
        <v>504</v>
      </c>
      <c r="B1588" s="7">
        <v>2025</v>
      </c>
      <c r="C1588" s="3" t="s">
        <v>16</v>
      </c>
      <c r="D1588" s="3" t="s">
        <v>73</v>
      </c>
      <c r="E1588" s="3" t="s">
        <v>108</v>
      </c>
      <c r="F1588" s="11" t="s">
        <v>1083</v>
      </c>
      <c r="G1588" s="3" t="s">
        <v>19</v>
      </c>
      <c r="H1588" s="7">
        <v>2.7</v>
      </c>
      <c r="I1588" s="7">
        <v>89</v>
      </c>
      <c r="J1588" s="7">
        <v>55.61</v>
      </c>
      <c r="K1588" s="7">
        <f t="shared" si="31"/>
        <v>504</v>
      </c>
      <c r="L1588" s="7">
        <v>91</v>
      </c>
      <c r="M1588" s="7" t="str">
        <f>IF(COUNTIF(体测成绩!$A$2:$A$530,$F1588&amp;"")=0,"",IF(VLOOKUP($F1588&amp;"",体测成绩!$A$2:$B$530,2,FALSE)="免测",80,VLOOKUP($F1588&amp;"",体测成绩!$A$2:$B$530,2,FALSE)))</f>
        <v>82.5</v>
      </c>
      <c r="N1588" s="7" t="str">
        <f>IF(OR(IFERROR(VALUE(M1588)&lt;80,FALSE),COUNTIF(缓考名单!$A$2:$A$49,$F1588&amp;"")&gt;0,COUNTIF(缓考名单!$B$2:$B$49,#REF!)&gt;0,IFERROR(VLOOKUP($F1588&amp;"",学年成绩!$A$2:$B$462,2,FALSE)&lt;&gt;"100%",FALSE)),"是","")</f>
        <v/>
      </c>
      <c r="O1588" s="7"/>
      <c r="P1588" s="8" t="s">
        <v>1084</v>
      </c>
    </row>
    <row r="1589" ht="35" customHeight="1" spans="1:16">
      <c r="A1589" s="7">
        <f t="shared" si="32"/>
        <v>505</v>
      </c>
      <c r="B1589" s="7">
        <v>2025</v>
      </c>
      <c r="C1589" s="3" t="s">
        <v>16</v>
      </c>
      <c r="D1589" s="3" t="s">
        <v>46</v>
      </c>
      <c r="E1589" s="3" t="s">
        <v>94</v>
      </c>
      <c r="F1589" s="11" t="s">
        <v>1085</v>
      </c>
      <c r="G1589" s="3" t="s">
        <v>19</v>
      </c>
      <c r="H1589" s="7">
        <v>2.73</v>
      </c>
      <c r="I1589" s="7">
        <v>104</v>
      </c>
      <c r="J1589" s="7">
        <v>55.58</v>
      </c>
      <c r="K1589" s="7">
        <f t="shared" si="31"/>
        <v>505</v>
      </c>
      <c r="L1589" s="7">
        <v>104</v>
      </c>
      <c r="M1589" s="7" t="str">
        <f>IF(COUNTIF(体测成绩!$A$2:$A$530,$F1589&amp;"")=0,"",IF(VLOOKUP($F1589&amp;"",体测成绩!$A$2:$B$530,2,FALSE)="免测",80,VLOOKUP($F1589&amp;"",体测成绩!$A$2:$B$530,2,FALSE)))</f>
        <v>80.3</v>
      </c>
      <c r="N1589" s="7" t="str">
        <f>IF(OR(IFERROR(VALUE(M1589)&lt;80,FALSE),COUNTIF(缓考名单!$A$2:$A$49,$F1589&amp;"")&gt;0,COUNTIF(缓考名单!$B$2:$B$49,#REF!)&gt;0,IFERROR(VLOOKUP($F1589&amp;"",学年成绩!$A$2:$B$462,2,FALSE)&lt;&gt;"100%",FALSE)),"是","")</f>
        <v/>
      </c>
      <c r="O1589" s="7"/>
      <c r="P1589" s="8" t="s">
        <v>1086</v>
      </c>
    </row>
    <row r="1590" ht="35" customHeight="1" spans="1:16">
      <c r="A1590" s="7">
        <f t="shared" si="32"/>
        <v>506</v>
      </c>
      <c r="B1590" s="7">
        <v>2025</v>
      </c>
      <c r="C1590" s="3" t="s">
        <v>16</v>
      </c>
      <c r="D1590" s="3" t="s">
        <v>26</v>
      </c>
      <c r="E1590" s="3" t="s">
        <v>27</v>
      </c>
      <c r="F1590" s="11" t="s">
        <v>1087</v>
      </c>
      <c r="G1590" s="3" t="s">
        <v>19</v>
      </c>
      <c r="H1590" s="7">
        <v>2.76</v>
      </c>
      <c r="I1590" s="7">
        <v>90</v>
      </c>
      <c r="J1590" s="7">
        <v>55.49</v>
      </c>
      <c r="K1590" s="7">
        <f t="shared" si="31"/>
        <v>506</v>
      </c>
      <c r="L1590" s="7">
        <v>91</v>
      </c>
      <c r="M1590" s="7" t="str">
        <f>IF(COUNTIF(体测成绩!$A$2:$A$530,$F1590&amp;"")=0,"",IF(VLOOKUP($F1590&amp;"",体测成绩!$A$2:$B$530,2,FALSE)="免测",80,VLOOKUP($F1590&amp;"",体测成绩!$A$2:$B$530,2,FALSE)))</f>
        <v>71.7</v>
      </c>
      <c r="N1590" s="7" t="str">
        <f>IF(OR(IFERROR(VALUE(M1590)&lt;80,FALSE),COUNTIF(缓考名单!$A$2:$A$49,$F1590&amp;"")&gt;0,COUNTIF(缓考名单!$B$2:$B$49,#REF!)&gt;0,IFERROR(VLOOKUP($F1590&amp;"",学年成绩!$A$2:$B$462,2,FALSE)&lt;&gt;"100%",FALSE)),"是","")</f>
        <v>是</v>
      </c>
      <c r="O1590" s="7"/>
      <c r="P1590" s="8" t="s">
        <v>1088</v>
      </c>
    </row>
    <row r="1591" ht="35" customHeight="1" spans="1:16">
      <c r="A1591" s="7">
        <f t="shared" si="32"/>
        <v>507</v>
      </c>
      <c r="B1591" s="7">
        <v>2025</v>
      </c>
      <c r="C1591" s="3" t="s">
        <v>16</v>
      </c>
      <c r="D1591" s="3" t="s">
        <v>26</v>
      </c>
      <c r="E1591" s="3" t="s">
        <v>54</v>
      </c>
      <c r="F1591" s="11" t="s">
        <v>1089</v>
      </c>
      <c r="G1591" s="3" t="s">
        <v>19</v>
      </c>
      <c r="H1591" s="7">
        <v>2.71</v>
      </c>
      <c r="I1591" s="7">
        <v>91</v>
      </c>
      <c r="J1591" s="7">
        <v>55.28</v>
      </c>
      <c r="K1591" s="7">
        <f t="shared" si="31"/>
        <v>507</v>
      </c>
      <c r="L1591" s="7">
        <v>92</v>
      </c>
      <c r="M1591" s="7" t="str">
        <f>IF(COUNTIF(体测成绩!$A$2:$A$530,$F1591&amp;"")=0,"",IF(VLOOKUP($F1591&amp;"",体测成绩!$A$2:$B$530,2,FALSE)="免测",80,VLOOKUP($F1591&amp;"",体测成绩!$A$2:$B$530,2,FALSE)))</f>
        <v>84.8</v>
      </c>
      <c r="N1591" s="7" t="str">
        <f>IF(OR(IFERROR(VALUE(M1591)&lt;80,FALSE),COUNTIF(缓考名单!$A$2:$A$49,$F1591&amp;"")&gt;0,COUNTIF(缓考名单!$B$2:$B$49,#REF!)&gt;0,IFERROR(VLOOKUP($F1591&amp;"",学年成绩!$A$2:$B$462,2,FALSE)&lt;&gt;"100%",FALSE)),"是","")</f>
        <v/>
      </c>
      <c r="O1591" s="7"/>
      <c r="P1591" s="8" t="s">
        <v>1090</v>
      </c>
    </row>
    <row r="1592" ht="35" customHeight="1" spans="1:16">
      <c r="A1592" s="7">
        <f t="shared" si="32"/>
        <v>508</v>
      </c>
      <c r="B1592" s="7">
        <v>2025</v>
      </c>
      <c r="C1592" s="3" t="s">
        <v>16</v>
      </c>
      <c r="D1592" s="3" t="s">
        <v>46</v>
      </c>
      <c r="E1592" s="3" t="s">
        <v>47</v>
      </c>
      <c r="F1592" s="11" t="s">
        <v>1091</v>
      </c>
      <c r="G1592" s="3" t="s">
        <v>19</v>
      </c>
      <c r="H1592" s="7">
        <v>2.72</v>
      </c>
      <c r="I1592" s="7">
        <v>105</v>
      </c>
      <c r="J1592" s="7">
        <v>55.23</v>
      </c>
      <c r="K1592" s="7">
        <f t="shared" si="31"/>
        <v>508</v>
      </c>
      <c r="L1592" s="7">
        <v>105</v>
      </c>
      <c r="M1592" s="7" t="str">
        <f>IF(COUNTIF(体测成绩!$A$2:$A$530,$F1592&amp;"")=0,"",IF(VLOOKUP($F1592&amp;"",体测成绩!$A$2:$B$530,2,FALSE)="免测",80,VLOOKUP($F1592&amp;"",体测成绩!$A$2:$B$530,2,FALSE)))</f>
        <v>75.7</v>
      </c>
      <c r="N1592" s="7" t="str">
        <f>IF(OR(IFERROR(VALUE(M1592)&lt;80,FALSE),COUNTIF(缓考名单!$A$2:$A$49,$F1592&amp;"")&gt;0,COUNTIF(缓考名单!$B$2:$B$49,#REF!)&gt;0,IFERROR(VLOOKUP($F1592&amp;"",学年成绩!$A$2:$B$462,2,FALSE)&lt;&gt;"100%",FALSE)),"是","")</f>
        <v>是</v>
      </c>
      <c r="O1592" s="7"/>
      <c r="P1592" s="8" t="s">
        <v>1092</v>
      </c>
    </row>
    <row r="1593" ht="35" customHeight="1" spans="1:16">
      <c r="A1593" s="7">
        <f t="shared" si="32"/>
        <v>509</v>
      </c>
      <c r="B1593" s="7">
        <v>2025</v>
      </c>
      <c r="C1593" s="3" t="s">
        <v>16</v>
      </c>
      <c r="D1593" s="3" t="s">
        <v>17</v>
      </c>
      <c r="E1593" s="3" t="s">
        <v>57</v>
      </c>
      <c r="F1593" s="11" t="s">
        <v>1093</v>
      </c>
      <c r="G1593" s="3" t="s">
        <v>19</v>
      </c>
      <c r="H1593" s="7">
        <v>2.51</v>
      </c>
      <c r="I1593" s="7">
        <v>65</v>
      </c>
      <c r="J1593" s="7">
        <v>54.8</v>
      </c>
      <c r="K1593" s="7">
        <f t="shared" si="31"/>
        <v>509</v>
      </c>
      <c r="L1593" s="7">
        <v>65</v>
      </c>
      <c r="M1593" s="7" t="str">
        <f>IF(COUNTIF(体测成绩!$A$2:$A$530,$F1593&amp;"")=0,"",IF(VLOOKUP($F1593&amp;"",体测成绩!$A$2:$B$530,2,FALSE)="免测",80,VLOOKUP($F1593&amp;"",体测成绩!$A$2:$B$530,2,FALSE)))</f>
        <v>55.7</v>
      </c>
      <c r="N1593" s="7" t="str">
        <f>IF(OR(IFERROR(VALUE(M1593)&lt;80,FALSE),COUNTIF(缓考名单!$A$2:$A$49,$F1593&amp;"")&gt;0,COUNTIF(缓考名单!$B$2:$B$49,#REF!)&gt;0,IFERROR(VLOOKUP($F1593&amp;"",学年成绩!$A$2:$B$462,2,FALSE)&lt;&gt;"100%",FALSE)),"是","")</f>
        <v>是</v>
      </c>
      <c r="O1593" s="7"/>
      <c r="P1593" s="8" t="s">
        <v>1094</v>
      </c>
    </row>
    <row r="1594" ht="35" customHeight="1" spans="1:16">
      <c r="A1594" s="7">
        <f t="shared" si="32"/>
        <v>510</v>
      </c>
      <c r="B1594" s="7">
        <v>2025</v>
      </c>
      <c r="C1594" s="3" t="s">
        <v>16</v>
      </c>
      <c r="D1594" s="3" t="s">
        <v>31</v>
      </c>
      <c r="E1594" s="3" t="s">
        <v>32</v>
      </c>
      <c r="F1594" s="11" t="s">
        <v>1095</v>
      </c>
      <c r="G1594" s="3" t="s">
        <v>19</v>
      </c>
      <c r="H1594" s="7">
        <v>2.67</v>
      </c>
      <c r="I1594" s="7">
        <v>26</v>
      </c>
      <c r="J1594" s="7">
        <v>54.75</v>
      </c>
      <c r="K1594" s="7">
        <f t="shared" si="31"/>
        <v>510</v>
      </c>
      <c r="L1594" s="7">
        <v>26</v>
      </c>
      <c r="M1594" s="7" t="str">
        <f>IF(COUNTIF(体测成绩!$A$2:$A$530,$F1594&amp;"")=0,"",IF(VLOOKUP($F1594&amp;"",体测成绩!$A$2:$B$530,2,FALSE)="免测",80,VLOOKUP($F1594&amp;"",体测成绩!$A$2:$B$530,2,FALSE)))</f>
        <v>67.7</v>
      </c>
      <c r="N1594" s="7" t="str">
        <f>IF(OR(IFERROR(VALUE(M1594)&lt;80,FALSE),COUNTIF(缓考名单!$A$2:$A$49,$F1594&amp;"")&gt;0,COUNTIF(缓考名单!$B$2:$B$49,#REF!)&gt;0,IFERROR(VLOOKUP($F1594&amp;"",学年成绩!$A$2:$B$462,2,FALSE)&lt;&gt;"100%",FALSE)),"是","")</f>
        <v>是</v>
      </c>
      <c r="O1594" s="7"/>
      <c r="P1594" s="8" t="s">
        <v>1096</v>
      </c>
    </row>
    <row r="1595" ht="35" customHeight="1" spans="1:16">
      <c r="A1595" s="7">
        <f t="shared" si="32"/>
        <v>511</v>
      </c>
      <c r="B1595" s="7">
        <v>2025</v>
      </c>
      <c r="C1595" s="3" t="s">
        <v>16</v>
      </c>
      <c r="D1595" s="3" t="s">
        <v>73</v>
      </c>
      <c r="E1595" s="3" t="s">
        <v>175</v>
      </c>
      <c r="F1595" s="11" t="s">
        <v>1097</v>
      </c>
      <c r="G1595" s="3" t="s">
        <v>19</v>
      </c>
      <c r="H1595" s="7">
        <v>2.63</v>
      </c>
      <c r="I1595" s="7">
        <v>92</v>
      </c>
      <c r="J1595" s="7">
        <v>54.59</v>
      </c>
      <c r="K1595" s="7">
        <f t="shared" si="31"/>
        <v>511</v>
      </c>
      <c r="L1595" s="7">
        <v>92</v>
      </c>
      <c r="M1595" s="7" t="str">
        <f>IF(COUNTIF(体测成绩!$A$2:$A$530,$F1595&amp;"")=0,"",IF(VLOOKUP($F1595&amp;"",体测成绩!$A$2:$B$530,2,FALSE)="免测",80,VLOOKUP($F1595&amp;"",体测成绩!$A$2:$B$530,2,FALSE)))</f>
        <v>72.0</v>
      </c>
      <c r="N1595" s="7" t="str">
        <f>IF(OR(IFERROR(VALUE(M1595)&lt;80,FALSE),COUNTIF(缓考名单!$A$2:$A$49,$F1595&amp;"")&gt;0,COUNTIF(缓考名单!$B$2:$B$49,#REF!)&gt;0,IFERROR(VLOOKUP($F1595&amp;"",学年成绩!$A$2:$B$462,2,FALSE)&lt;&gt;"100%",FALSE)),"是","")</f>
        <v>是</v>
      </c>
      <c r="O1595" s="7"/>
      <c r="P1595" s="8" t="s">
        <v>1098</v>
      </c>
    </row>
    <row r="1596" ht="35" customHeight="1" spans="1:16">
      <c r="A1596" s="7">
        <f t="shared" si="32"/>
        <v>512</v>
      </c>
      <c r="B1596" s="7">
        <v>2025</v>
      </c>
      <c r="C1596" s="3" t="s">
        <v>16</v>
      </c>
      <c r="D1596" s="3" t="s">
        <v>73</v>
      </c>
      <c r="E1596" s="3" t="s">
        <v>74</v>
      </c>
      <c r="F1596" s="11" t="s">
        <v>1099</v>
      </c>
      <c r="G1596" s="3" t="s">
        <v>19</v>
      </c>
      <c r="H1596" s="7">
        <v>2.64</v>
      </c>
      <c r="I1596" s="7">
        <v>91</v>
      </c>
      <c r="J1596" s="7">
        <v>54.48</v>
      </c>
      <c r="K1596" s="7">
        <f t="shared" si="31"/>
        <v>512</v>
      </c>
      <c r="L1596" s="7">
        <v>93</v>
      </c>
      <c r="M1596" s="7" t="str">
        <f>IF(COUNTIF(体测成绩!$A$2:$A$530,$F1596&amp;"")=0,"",IF(VLOOKUP($F1596&amp;"",体测成绩!$A$2:$B$530,2,FALSE)="免测",80,VLOOKUP($F1596&amp;"",体测成绩!$A$2:$B$530,2,FALSE)))</f>
        <v>63.8</v>
      </c>
      <c r="N1596" s="7" t="str">
        <f>IF(OR(IFERROR(VALUE(M1596)&lt;80,FALSE),COUNTIF(缓考名单!$A$2:$A$49,$F1596&amp;"")&gt;0,COUNTIF(缓考名单!$B$2:$B$49,#REF!)&gt;0,IFERROR(VLOOKUP($F1596&amp;"",学年成绩!$A$2:$B$462,2,FALSE)&lt;&gt;"100%",FALSE)),"是","")</f>
        <v>是</v>
      </c>
      <c r="O1596" s="7"/>
      <c r="P1596" s="8" t="s">
        <v>1100</v>
      </c>
    </row>
    <row r="1597" ht="35" customHeight="1" spans="1:16">
      <c r="A1597" s="7">
        <f t="shared" si="32"/>
        <v>513</v>
      </c>
      <c r="B1597" s="7">
        <v>2025</v>
      </c>
      <c r="C1597" s="3" t="s">
        <v>16</v>
      </c>
      <c r="D1597" s="3" t="s">
        <v>26</v>
      </c>
      <c r="E1597" s="3" t="s">
        <v>105</v>
      </c>
      <c r="F1597" s="11" t="s">
        <v>1101</v>
      </c>
      <c r="G1597" s="3" t="s">
        <v>20</v>
      </c>
      <c r="H1597" s="7">
        <v>2.66</v>
      </c>
      <c r="I1597" s="7">
        <v>92</v>
      </c>
      <c r="J1597" s="7">
        <v>54.48</v>
      </c>
      <c r="K1597" s="7">
        <f t="shared" si="31"/>
        <v>513</v>
      </c>
      <c r="L1597" s="7">
        <v>93</v>
      </c>
      <c r="M1597" s="7" t="str">
        <f>IF(COUNTIF(体测成绩!$A$2:$A$530,$F1597&amp;"")=0,"",IF(VLOOKUP($F1597&amp;"",体测成绩!$A$2:$B$530,2,FALSE)="免测",80,VLOOKUP($F1597&amp;"",体测成绩!$A$2:$B$530,2,FALSE)))</f>
        <v>75.2</v>
      </c>
      <c r="N1597" s="7" t="str">
        <f>IF(OR(IFERROR(VALUE(M1597)&lt;80,FALSE),COUNTIF(缓考名单!$A$2:$A$49,$F1597&amp;"")&gt;0,COUNTIF(缓考名单!$B$2:$B$49,#REF!)&gt;0,IFERROR(VLOOKUP($F1597&amp;"",学年成绩!$A$2:$B$462,2,FALSE)&lt;&gt;"100%",FALSE)),"是","")</f>
        <v>是</v>
      </c>
      <c r="O1597" s="7"/>
      <c r="P1597" s="8" t="s">
        <v>1102</v>
      </c>
    </row>
    <row r="1598" ht="35" customHeight="1" spans="1:16">
      <c r="A1598" s="7">
        <f t="shared" si="32"/>
        <v>514</v>
      </c>
      <c r="B1598" s="7">
        <v>2025</v>
      </c>
      <c r="C1598" s="3" t="s">
        <v>16</v>
      </c>
      <c r="D1598" s="3" t="s">
        <v>73</v>
      </c>
      <c r="E1598" s="3" t="s">
        <v>108</v>
      </c>
      <c r="F1598" s="11" t="s">
        <v>1103</v>
      </c>
      <c r="G1598" s="3" t="s">
        <v>19</v>
      </c>
      <c r="H1598" s="7">
        <v>2.6</v>
      </c>
      <c r="I1598" s="7">
        <v>94</v>
      </c>
      <c r="J1598" s="7">
        <v>54.37</v>
      </c>
      <c r="K1598" s="7">
        <f t="shared" si="31"/>
        <v>514</v>
      </c>
      <c r="L1598" s="7">
        <v>94</v>
      </c>
      <c r="M1598" s="7" t="str">
        <f>IF(COUNTIF(体测成绩!$A$2:$A$530,$F1598&amp;"")=0,"",IF(VLOOKUP($F1598&amp;"",体测成绩!$A$2:$B$530,2,FALSE)="免测",80,VLOOKUP($F1598&amp;"",体测成绩!$A$2:$B$530,2,FALSE)))</f>
        <v>81.2</v>
      </c>
      <c r="N1598" s="7" t="str">
        <f>IF(OR(IFERROR(VALUE(M1598)&lt;80,FALSE),COUNTIF(缓考名单!$A$2:$A$49,$F1598&amp;"")&gt;0,COUNTIF(缓考名单!$B$2:$B$49,#REF!)&gt;0,IFERROR(VLOOKUP($F1598&amp;"",学年成绩!$A$2:$B$462,2,FALSE)&lt;&gt;"100%",FALSE)),"是","")</f>
        <v>是</v>
      </c>
      <c r="O1598" s="7"/>
      <c r="P1598" s="8" t="s">
        <v>1104</v>
      </c>
    </row>
    <row r="1599" ht="35" customHeight="1" spans="1:16">
      <c r="A1599" s="7">
        <f t="shared" si="32"/>
        <v>515</v>
      </c>
      <c r="B1599" s="7">
        <v>2025</v>
      </c>
      <c r="C1599" s="3" t="s">
        <v>16</v>
      </c>
      <c r="D1599" s="3" t="s">
        <v>73</v>
      </c>
      <c r="E1599" s="3" t="s">
        <v>74</v>
      </c>
      <c r="F1599" s="11" t="s">
        <v>1105</v>
      </c>
      <c r="G1599" s="3" t="s">
        <v>19</v>
      </c>
      <c r="H1599" s="7">
        <v>2.61</v>
      </c>
      <c r="I1599" s="7">
        <v>93</v>
      </c>
      <c r="J1599" s="7">
        <v>54.07</v>
      </c>
      <c r="K1599" s="7">
        <f t="shared" si="31"/>
        <v>515</v>
      </c>
      <c r="L1599" s="7">
        <v>95</v>
      </c>
      <c r="M1599" s="9" t="str">
        <f>IF(COUNTIF(体测成绩!$A$2:$A$530,$F1599&amp;"")=0,"",IF(VLOOKUP($F1599&amp;"",体测成绩!$A$2:$B$530,2,FALSE)="免测",80,VLOOKUP($F1599&amp;"",体测成绩!$A$2:$B$530,2,FALSE)))</f>
        <v>62.0</v>
      </c>
      <c r="N1599" s="7" t="str">
        <f>IF(OR(IFERROR(VALUE(M1599)&lt;80,FALSE),COUNTIF(缓考名单!$A$2:$A$49,$F1599&amp;"")&gt;0,COUNTIF(缓考名单!$B$2:$B$49,#REF!)&gt;0,IFERROR(VLOOKUP($F1599&amp;"",学年成绩!$A$2:$B$462,2,FALSE)&lt;&gt;"100%",FALSE)),"是","")</f>
        <v>是</v>
      </c>
      <c r="O1599" s="7"/>
      <c r="P1599" s="8" t="s">
        <v>1106</v>
      </c>
    </row>
    <row r="1600" ht="35" customHeight="1" spans="1:16">
      <c r="A1600" s="7">
        <f t="shared" si="32"/>
        <v>516</v>
      </c>
      <c r="B1600" s="7">
        <v>2025</v>
      </c>
      <c r="C1600" s="3" t="s">
        <v>16</v>
      </c>
      <c r="D1600" s="3" t="s">
        <v>26</v>
      </c>
      <c r="E1600" s="3" t="s">
        <v>54</v>
      </c>
      <c r="F1600" s="11" t="s">
        <v>1107</v>
      </c>
      <c r="G1600" s="3" t="s">
        <v>19</v>
      </c>
      <c r="H1600" s="7">
        <v>2.61</v>
      </c>
      <c r="I1600" s="7">
        <v>93</v>
      </c>
      <c r="J1600" s="7">
        <v>54.01</v>
      </c>
      <c r="K1600" s="7">
        <f t="shared" si="31"/>
        <v>516</v>
      </c>
      <c r="L1600" s="7">
        <v>94</v>
      </c>
      <c r="M1600" s="7" t="str">
        <f>IF(COUNTIF(体测成绩!$A$2:$A$530,$F1600&amp;"")=0,"",IF(VLOOKUP($F1600&amp;"",体测成绩!$A$2:$B$530,2,FALSE)="免测",80,VLOOKUP($F1600&amp;"",体测成绩!$A$2:$B$530,2,FALSE)))</f>
        <v>82.4</v>
      </c>
      <c r="N1600" s="7" t="str">
        <f>IF(OR(IFERROR(VALUE(M1600)&lt;80,FALSE),COUNTIF(缓考名单!$A$2:$A$49,$F1600&amp;"")&gt;0,COUNTIF(缓考名单!$B$2:$B$49,#REF!)&gt;0,IFERROR(VLOOKUP($F1600&amp;"",学年成绩!$A$2:$B$462,2,FALSE)&lt;&gt;"100%",FALSE)),"是","")</f>
        <v>是</v>
      </c>
      <c r="O1600" s="7"/>
      <c r="P1600" s="8" t="s">
        <v>1108</v>
      </c>
    </row>
    <row r="1601" ht="35" customHeight="1" spans="1:16">
      <c r="A1601" s="7">
        <f t="shared" si="32"/>
        <v>517</v>
      </c>
      <c r="B1601" s="7">
        <v>2025</v>
      </c>
      <c r="C1601" s="3" t="s">
        <v>16</v>
      </c>
      <c r="D1601" s="3" t="s">
        <v>26</v>
      </c>
      <c r="E1601" s="3" t="s">
        <v>54</v>
      </c>
      <c r="F1601" s="11" t="s">
        <v>1109</v>
      </c>
      <c r="G1601" s="3" t="s">
        <v>20</v>
      </c>
      <c r="H1601" s="7">
        <v>2.59</v>
      </c>
      <c r="I1601" s="7">
        <v>94</v>
      </c>
      <c r="J1601" s="7">
        <v>53.96</v>
      </c>
      <c r="K1601" s="7">
        <f t="shared" si="31"/>
        <v>517</v>
      </c>
      <c r="L1601" s="7">
        <v>95</v>
      </c>
      <c r="M1601" s="7" t="str">
        <f>IF(COUNTIF(体测成绩!$A$2:$A$530,$F1601&amp;"")=0,"",IF(VLOOKUP($F1601&amp;"",体测成绩!$A$2:$B$530,2,FALSE)="免测",80,VLOOKUP($F1601&amp;"",体测成绩!$A$2:$B$530,2,FALSE)))</f>
        <v>87.4</v>
      </c>
      <c r="N1601" s="7" t="str">
        <f>IF(OR(IFERROR(VALUE(M1601)&lt;80,FALSE),COUNTIF(缓考名单!$A$2:$A$49,$F1601&amp;"")&gt;0,COUNTIF(缓考名单!$B$2:$B$49,#REF!)&gt;0,IFERROR(VLOOKUP($F1601&amp;"",学年成绩!$A$2:$B$462,2,FALSE)&lt;&gt;"100%",FALSE)),"是","")</f>
        <v>是</v>
      </c>
      <c r="O1601" s="7"/>
      <c r="P1601" s="8" t="s">
        <v>1110</v>
      </c>
    </row>
    <row r="1602" ht="35" customHeight="1" spans="1:16">
      <c r="A1602" s="7">
        <f t="shared" si="32"/>
        <v>518</v>
      </c>
      <c r="B1602" s="7">
        <v>2025</v>
      </c>
      <c r="C1602" s="3" t="s">
        <v>16</v>
      </c>
      <c r="D1602" s="3" t="s">
        <v>99</v>
      </c>
      <c r="E1602" s="3" t="s">
        <v>100</v>
      </c>
      <c r="F1602" s="11" t="s">
        <v>1111</v>
      </c>
      <c r="G1602" s="3" t="s">
        <v>19</v>
      </c>
      <c r="H1602" s="7">
        <v>2.62</v>
      </c>
      <c r="I1602" s="7">
        <v>72</v>
      </c>
      <c r="J1602" s="7">
        <v>53.86</v>
      </c>
      <c r="K1602" s="7">
        <f t="shared" ref="K1602:K1648" si="33">ROW()-1084</f>
        <v>518</v>
      </c>
      <c r="L1602" s="7">
        <v>72</v>
      </c>
      <c r="M1602" s="7" t="str">
        <f>IF(COUNTIF(体测成绩!$A$2:$A$530,$F1602&amp;"")=0,"",IF(VLOOKUP($F1602&amp;"",体测成绩!$A$2:$B$530,2,FALSE)="免测",80,VLOOKUP($F1602&amp;"",体测成绩!$A$2:$B$530,2,FALSE)))</f>
        <v>51.5</v>
      </c>
      <c r="N1602" s="7" t="str">
        <f>IF(OR(IFERROR(VALUE(M1602)&lt;80,FALSE),COUNTIF(缓考名单!$A$2:$A$49,$F1602&amp;"")&gt;0,COUNTIF(缓考名单!$B$2:$B$49,#REF!)&gt;0,IFERROR(VLOOKUP($F1602&amp;"",学年成绩!$A$2:$B$462,2,FALSE)&lt;&gt;"100%",FALSE)),"是","")</f>
        <v>是</v>
      </c>
      <c r="O1602" s="7"/>
      <c r="P1602" s="8" t="s">
        <v>1112</v>
      </c>
    </row>
    <row r="1603" ht="35" customHeight="1" spans="1:16">
      <c r="A1603" s="7">
        <f t="shared" si="32"/>
        <v>519</v>
      </c>
      <c r="B1603" s="7">
        <v>2025</v>
      </c>
      <c r="C1603" s="3" t="s">
        <v>16</v>
      </c>
      <c r="D1603" s="3" t="s">
        <v>73</v>
      </c>
      <c r="E1603" s="3" t="s">
        <v>74</v>
      </c>
      <c r="F1603" s="11" t="s">
        <v>1113</v>
      </c>
      <c r="G1603" s="3" t="s">
        <v>19</v>
      </c>
      <c r="H1603" s="7">
        <v>2.57</v>
      </c>
      <c r="I1603" s="7">
        <v>95</v>
      </c>
      <c r="J1603" s="7">
        <v>53.7</v>
      </c>
      <c r="K1603" s="7">
        <f t="shared" si="33"/>
        <v>519</v>
      </c>
      <c r="L1603" s="7">
        <v>96</v>
      </c>
      <c r="M1603" s="7" t="str">
        <f>IF(COUNTIF(体测成绩!$A$2:$A$530,$F1603&amp;"")=0,"",IF(VLOOKUP($F1603&amp;"",体测成绩!$A$2:$B$530,2,FALSE)="免测",80,VLOOKUP($F1603&amp;"",体测成绩!$A$2:$B$530,2,FALSE)))</f>
        <v>66.4</v>
      </c>
      <c r="N1603" s="7" t="str">
        <f>IF(OR(IFERROR(VALUE(M1603)&lt;80,FALSE),COUNTIF(缓考名单!$A$2:$A$49,$F1603&amp;"")&gt;0,COUNTIF(缓考名单!$B$2:$B$49,#REF!)&gt;0,IFERROR(VLOOKUP($F1603&amp;"",学年成绩!$A$2:$B$462,2,FALSE)&lt;&gt;"100%",FALSE)),"是","")</f>
        <v>是</v>
      </c>
      <c r="O1603" s="7"/>
      <c r="P1603" s="8" t="s">
        <v>1114</v>
      </c>
    </row>
    <row r="1604" ht="35" customHeight="1" spans="1:16">
      <c r="A1604" s="7">
        <f t="shared" si="32"/>
        <v>520</v>
      </c>
      <c r="B1604" s="7">
        <v>2025</v>
      </c>
      <c r="C1604" s="3" t="s">
        <v>16</v>
      </c>
      <c r="D1604" s="3" t="s">
        <v>99</v>
      </c>
      <c r="E1604" s="3" t="s">
        <v>100</v>
      </c>
      <c r="F1604" s="11" t="s">
        <v>1115</v>
      </c>
      <c r="G1604" s="3" t="s">
        <v>19</v>
      </c>
      <c r="H1604" s="7">
        <v>2.54</v>
      </c>
      <c r="I1604" s="7">
        <v>73</v>
      </c>
      <c r="J1604" s="7">
        <v>53.55</v>
      </c>
      <c r="K1604" s="7">
        <f t="shared" si="33"/>
        <v>520</v>
      </c>
      <c r="L1604" s="7">
        <v>73</v>
      </c>
      <c r="M1604" s="7" t="str">
        <f>IF(COUNTIF(体测成绩!$A$2:$A$530,$F1604&amp;"")=0,"",IF(VLOOKUP($F1604&amp;"",体测成绩!$A$2:$B$530,2,FALSE)="免测",80,VLOOKUP($F1604&amp;"",体测成绩!$A$2:$B$530,2,FALSE)))</f>
        <v>76.6</v>
      </c>
      <c r="N1604" s="7" t="str">
        <f>IF(OR(IFERROR(VALUE(M1604)&lt;80,FALSE),COUNTIF(缓考名单!$A$2:$A$49,$F1604&amp;"")&gt;0,COUNTIF(缓考名单!$B$2:$B$49,#REF!)&gt;0,IFERROR(VLOOKUP($F1604&amp;"",学年成绩!$A$2:$B$462,2,FALSE)&lt;&gt;"100%",FALSE)),"是","")</f>
        <v>是</v>
      </c>
      <c r="O1604" s="7"/>
      <c r="P1604" s="8" t="s">
        <v>1116</v>
      </c>
    </row>
    <row r="1605" ht="35" customHeight="1" spans="1:16">
      <c r="A1605" s="7">
        <f t="shared" si="32"/>
        <v>521</v>
      </c>
      <c r="B1605" s="7">
        <v>2025</v>
      </c>
      <c r="C1605" s="3" t="s">
        <v>16</v>
      </c>
      <c r="D1605" s="3" t="s">
        <v>73</v>
      </c>
      <c r="E1605" s="3" t="s">
        <v>108</v>
      </c>
      <c r="F1605" s="11" t="s">
        <v>1117</v>
      </c>
      <c r="G1605" s="3" t="s">
        <v>19</v>
      </c>
      <c r="H1605" s="7">
        <v>2.53</v>
      </c>
      <c r="I1605" s="7">
        <v>96</v>
      </c>
      <c r="J1605" s="7">
        <v>53.49</v>
      </c>
      <c r="K1605" s="7">
        <f t="shared" si="33"/>
        <v>521</v>
      </c>
      <c r="L1605" s="7">
        <v>97</v>
      </c>
      <c r="M1605" s="7" t="str">
        <f>IF(COUNTIF(体测成绩!$A$2:$A$530,$F1605&amp;"")=0,"",IF(VLOOKUP($F1605&amp;"",体测成绩!$A$2:$B$530,2,FALSE)="免测",80,VLOOKUP($F1605&amp;"",体测成绩!$A$2:$B$530,2,FALSE)))</f>
        <v>80.5</v>
      </c>
      <c r="N1605" s="7" t="str">
        <f>IF(OR(IFERROR(VALUE(M1605)&lt;80,FALSE),COUNTIF(缓考名单!$A$2:$A$49,$F1605&amp;"")&gt;0,COUNTIF(缓考名单!$B$2:$B$49,#REF!)&gt;0,IFERROR(VLOOKUP($F1605&amp;"",学年成绩!$A$2:$B$462,2,FALSE)&lt;&gt;"100%",FALSE)),"是","")</f>
        <v>是</v>
      </c>
      <c r="O1605" s="7"/>
      <c r="P1605" s="8" t="s">
        <v>1118</v>
      </c>
    </row>
    <row r="1606" ht="35" customHeight="1" spans="1:16">
      <c r="A1606" s="7">
        <f t="shared" si="32"/>
        <v>522</v>
      </c>
      <c r="B1606" s="7">
        <v>2025</v>
      </c>
      <c r="C1606" s="3" t="s">
        <v>16</v>
      </c>
      <c r="D1606" s="3" t="s">
        <v>73</v>
      </c>
      <c r="E1606" s="3" t="s">
        <v>175</v>
      </c>
      <c r="F1606" s="11" t="s">
        <v>1119</v>
      </c>
      <c r="G1606" s="3" t="s">
        <v>19</v>
      </c>
      <c r="H1606" s="7">
        <v>2.52</v>
      </c>
      <c r="I1606" s="7">
        <v>97</v>
      </c>
      <c r="J1606" s="7">
        <v>53.34</v>
      </c>
      <c r="K1606" s="7">
        <f t="shared" si="33"/>
        <v>522</v>
      </c>
      <c r="L1606" s="7">
        <v>98</v>
      </c>
      <c r="M1606" s="7" t="str">
        <f>IF(COUNTIF(体测成绩!$A$2:$A$530,$F1606&amp;"")=0,"",IF(VLOOKUP($F1606&amp;"",体测成绩!$A$2:$B$530,2,FALSE)="免测",80,VLOOKUP($F1606&amp;"",体测成绩!$A$2:$B$530,2,FALSE)))</f>
        <v>75.3</v>
      </c>
      <c r="N1606" s="7" t="str">
        <f>IF(OR(IFERROR(VALUE(M1606)&lt;80,FALSE),COUNTIF(缓考名单!$A$2:$A$49,$F1606&amp;"")&gt;0,COUNTIF(缓考名单!$B$2:$B$49,#REF!)&gt;0,IFERROR(VLOOKUP($F1606&amp;"",学年成绩!$A$2:$B$462,2,FALSE)&lt;&gt;"100%",FALSE)),"是","")</f>
        <v>是</v>
      </c>
      <c r="O1606" s="7"/>
      <c r="P1606" s="8" t="s">
        <v>1120</v>
      </c>
    </row>
    <row r="1607" ht="35" customHeight="1" spans="1:16">
      <c r="A1607" s="7">
        <f t="shared" si="32"/>
        <v>523</v>
      </c>
      <c r="B1607" s="7">
        <v>2025</v>
      </c>
      <c r="C1607" s="3" t="s">
        <v>16</v>
      </c>
      <c r="D1607" s="3" t="s">
        <v>31</v>
      </c>
      <c r="E1607" s="3" t="s">
        <v>32</v>
      </c>
      <c r="F1607" s="11" t="s">
        <v>1121</v>
      </c>
      <c r="G1607" s="3" t="s">
        <v>19</v>
      </c>
      <c r="H1607" s="7">
        <v>2.54</v>
      </c>
      <c r="I1607" s="7">
        <v>27</v>
      </c>
      <c r="J1607" s="7">
        <v>53.34</v>
      </c>
      <c r="K1607" s="7">
        <f t="shared" si="33"/>
        <v>523</v>
      </c>
      <c r="L1607" s="7">
        <v>27</v>
      </c>
      <c r="M1607" s="7" t="str">
        <f>IF(COUNTIF(体测成绩!$A$2:$A$530,$F1607&amp;"")=0,"",IF(VLOOKUP($F1607&amp;"",体测成绩!$A$2:$B$530,2,FALSE)="免测",80,VLOOKUP($F1607&amp;"",体测成绩!$A$2:$B$530,2,FALSE)))</f>
        <v>73.5</v>
      </c>
      <c r="N1607" s="7" t="str">
        <f>IF(OR(IFERROR(VALUE(M1607)&lt;80,FALSE),COUNTIF(缓考名单!$A$2:$A$49,$F1607&amp;"")&gt;0,COUNTIF(缓考名单!$B$2:$B$49,#REF!)&gt;0,IFERROR(VLOOKUP($F1607&amp;"",学年成绩!$A$2:$B$462,2,FALSE)&lt;&gt;"100%",FALSE)),"是","")</f>
        <v>是</v>
      </c>
      <c r="O1607" s="7"/>
      <c r="P1607" s="8" t="s">
        <v>1122</v>
      </c>
    </row>
    <row r="1608" ht="35" customHeight="1" spans="1:16">
      <c r="A1608" s="7">
        <f t="shared" si="32"/>
        <v>524</v>
      </c>
      <c r="B1608" s="7">
        <v>2025</v>
      </c>
      <c r="C1608" s="3" t="s">
        <v>16</v>
      </c>
      <c r="D1608" s="3" t="s">
        <v>40</v>
      </c>
      <c r="E1608" s="3" t="s">
        <v>41</v>
      </c>
      <c r="F1608" s="11" t="s">
        <v>1123</v>
      </c>
      <c r="G1608" s="3" t="s">
        <v>19</v>
      </c>
      <c r="H1608" s="7">
        <v>2.47</v>
      </c>
      <c r="I1608" s="7">
        <v>31</v>
      </c>
      <c r="J1608" s="7">
        <v>53.03</v>
      </c>
      <c r="K1608" s="7">
        <f t="shared" si="33"/>
        <v>524</v>
      </c>
      <c r="L1608" s="7">
        <v>31</v>
      </c>
      <c r="M1608" s="7" t="str">
        <f>IF(COUNTIF(体测成绩!$A$2:$A$530,$F1608&amp;"")=0,"",IF(VLOOKUP($F1608&amp;"",体测成绩!$A$2:$B$530,2,FALSE)="免测",80,VLOOKUP($F1608&amp;"",体测成绩!$A$2:$B$530,2,FALSE)))</f>
        <v>59.8</v>
      </c>
      <c r="N1608" s="7" t="str">
        <f>IF(OR(IFERROR(VALUE(M1608)&lt;80,FALSE),COUNTIF(缓考名单!$A$2:$A$49,$F1608&amp;"")&gt;0,COUNTIF(缓考名单!$B$2:$B$49,#REF!)&gt;0,IFERROR(VLOOKUP($F1608&amp;"",学年成绩!$A$2:$B$462,2,FALSE)&lt;&gt;"100%",FALSE)),"是","")</f>
        <v>是</v>
      </c>
      <c r="O1608" s="7"/>
      <c r="P1608" s="8" t="s">
        <v>1124</v>
      </c>
    </row>
    <row r="1609" ht="35" customHeight="1" spans="1:16">
      <c r="A1609" s="7">
        <f t="shared" si="32"/>
        <v>525</v>
      </c>
      <c r="B1609" s="7">
        <v>2025</v>
      </c>
      <c r="C1609" s="3" t="s">
        <v>16</v>
      </c>
      <c r="D1609" s="3" t="s">
        <v>31</v>
      </c>
      <c r="E1609" s="3" t="s">
        <v>32</v>
      </c>
      <c r="F1609" s="11" t="s">
        <v>1125</v>
      </c>
      <c r="G1609" s="3" t="s">
        <v>19</v>
      </c>
      <c r="H1609" s="7">
        <v>2.5</v>
      </c>
      <c r="I1609" s="7">
        <v>28</v>
      </c>
      <c r="J1609" s="7">
        <v>53.01</v>
      </c>
      <c r="K1609" s="7">
        <f t="shared" si="33"/>
        <v>525</v>
      </c>
      <c r="L1609" s="7">
        <v>28</v>
      </c>
      <c r="M1609" s="7" t="str">
        <f>IF(COUNTIF(体测成绩!$A$2:$A$530,$F1609&amp;"")=0,"",IF(VLOOKUP($F1609&amp;"",体测成绩!$A$2:$B$530,2,FALSE)="免测",80,VLOOKUP($F1609&amp;"",体测成绩!$A$2:$B$530,2,FALSE)))</f>
        <v>79.4</v>
      </c>
      <c r="N1609" s="7" t="str">
        <f>IF(OR(IFERROR(VALUE(M1609)&lt;80,FALSE),COUNTIF(缓考名单!$A$2:$A$49,$F1609&amp;"")&gt;0,COUNTIF(缓考名单!$B$2:$B$49,#REF!)&gt;0,IFERROR(VLOOKUP($F1609&amp;"",学年成绩!$A$2:$B$462,2,FALSE)&lt;&gt;"100%",FALSE)),"是","")</f>
        <v>是</v>
      </c>
      <c r="O1609" s="7"/>
      <c r="P1609" s="8" t="s">
        <v>1126</v>
      </c>
    </row>
    <row r="1610" ht="35" customHeight="1" spans="1:16">
      <c r="A1610" s="7">
        <f t="shared" si="32"/>
        <v>526</v>
      </c>
      <c r="B1610" s="7">
        <v>2025</v>
      </c>
      <c r="C1610" s="3" t="s">
        <v>16</v>
      </c>
      <c r="D1610" s="3" t="s">
        <v>26</v>
      </c>
      <c r="E1610" s="3" t="s">
        <v>105</v>
      </c>
      <c r="F1610" s="11" t="s">
        <v>1127</v>
      </c>
      <c r="G1610" s="3" t="s">
        <v>19</v>
      </c>
      <c r="H1610" s="7">
        <v>2.52</v>
      </c>
      <c r="I1610" s="7">
        <v>95</v>
      </c>
      <c r="J1610" s="7">
        <v>52.73</v>
      </c>
      <c r="K1610" s="7">
        <f t="shared" si="33"/>
        <v>526</v>
      </c>
      <c r="L1610" s="7">
        <v>96</v>
      </c>
      <c r="M1610" s="7" t="str">
        <f>IF(COUNTIF(体测成绩!$A$2:$A$530,$F1610&amp;"")=0,"",IF(VLOOKUP($F1610&amp;"",体测成绩!$A$2:$B$530,2,FALSE)="免测",80,VLOOKUP($F1610&amp;"",体测成绩!$A$2:$B$530,2,FALSE)))</f>
        <v>71.4</v>
      </c>
      <c r="N1610" s="7" t="str">
        <f>IF(OR(IFERROR(VALUE(M1610)&lt;80,FALSE),COUNTIF(缓考名单!$A$2:$A$49,$F1610&amp;"")&gt;0,COUNTIF(缓考名单!$B$2:$B$49,#REF!)&gt;0,IFERROR(VLOOKUP($F1610&amp;"",学年成绩!$A$2:$B$462,2,FALSE)&lt;&gt;"100%",FALSE)),"是","")</f>
        <v>是</v>
      </c>
      <c r="O1610" s="7"/>
      <c r="P1610" s="8" t="s">
        <v>1128</v>
      </c>
    </row>
    <row r="1611" ht="35" customHeight="1" spans="1:16">
      <c r="A1611" s="7">
        <f t="shared" si="32"/>
        <v>527</v>
      </c>
      <c r="B1611" s="7">
        <v>2025</v>
      </c>
      <c r="C1611" s="3" t="s">
        <v>16</v>
      </c>
      <c r="D1611" s="3" t="s">
        <v>62</v>
      </c>
      <c r="E1611" s="3" t="s">
        <v>63</v>
      </c>
      <c r="F1611" s="11" t="s">
        <v>1129</v>
      </c>
      <c r="G1611" s="3" t="s">
        <v>19</v>
      </c>
      <c r="H1611" s="7">
        <v>2.43</v>
      </c>
      <c r="I1611" s="7">
        <v>31</v>
      </c>
      <c r="J1611" s="7">
        <v>52.65</v>
      </c>
      <c r="K1611" s="7">
        <f t="shared" si="33"/>
        <v>527</v>
      </c>
      <c r="L1611" s="7">
        <v>31</v>
      </c>
      <c r="M1611" s="7" t="str">
        <f>IF(COUNTIF(体测成绩!$A$2:$A$530,$F1611&amp;"")=0,"",IF(VLOOKUP($F1611&amp;"",体测成绩!$A$2:$B$530,2,FALSE)="免测",80,VLOOKUP($F1611&amp;"",体测成绩!$A$2:$B$530,2,FALSE)))</f>
        <v>79.0</v>
      </c>
      <c r="N1611" s="7" t="str">
        <f>IF(OR(IFERROR(VALUE(M1611)&lt;80,FALSE),COUNTIF(缓考名单!$A$2:$A$49,$F1611&amp;"")&gt;0,COUNTIF(缓考名单!$B$2:$B$49,#REF!)&gt;0,IFERROR(VLOOKUP($F1611&amp;"",学年成绩!$A$2:$B$462,2,FALSE)&lt;&gt;"100%",FALSE)),"是","")</f>
        <v>是</v>
      </c>
      <c r="O1611" s="7"/>
      <c r="P1611" s="8" t="s">
        <v>1130</v>
      </c>
    </row>
    <row r="1612" ht="35" customHeight="1" spans="1:16">
      <c r="A1612" s="7">
        <f t="shared" si="32"/>
        <v>528</v>
      </c>
      <c r="B1612" s="7">
        <v>2025</v>
      </c>
      <c r="C1612" s="3" t="s">
        <v>16</v>
      </c>
      <c r="D1612" s="3" t="s">
        <v>73</v>
      </c>
      <c r="E1612" s="3" t="s">
        <v>108</v>
      </c>
      <c r="F1612" s="11" t="s">
        <v>1131</v>
      </c>
      <c r="G1612" s="3" t="s">
        <v>19</v>
      </c>
      <c r="H1612" s="7">
        <v>2.45</v>
      </c>
      <c r="I1612" s="7">
        <v>99</v>
      </c>
      <c r="J1612" s="7">
        <v>52.53</v>
      </c>
      <c r="K1612" s="7">
        <f t="shared" si="33"/>
        <v>528</v>
      </c>
      <c r="L1612" s="7">
        <v>99</v>
      </c>
      <c r="M1612" s="7" t="str">
        <f>IF(COUNTIF(体测成绩!$A$2:$A$530,$F1612&amp;"")=0,"",IF(VLOOKUP($F1612&amp;"",体测成绩!$A$2:$B$530,2,FALSE)="免测",80,VLOOKUP($F1612&amp;"",体测成绩!$A$2:$B$530,2,FALSE)))</f>
        <v>79.8</v>
      </c>
      <c r="N1612" s="7" t="str">
        <f>IF(OR(IFERROR(VALUE(M1612)&lt;80,FALSE),COUNTIF(缓考名单!$A$2:$A$49,$F1612&amp;"")&gt;0,COUNTIF(缓考名单!$B$2:$B$49,#REF!)&gt;0,IFERROR(VLOOKUP($F1612&amp;"",学年成绩!$A$2:$B$462,2,FALSE)&lt;&gt;"100%",FALSE)),"是","")</f>
        <v>是</v>
      </c>
      <c r="O1612" s="7"/>
      <c r="P1612" s="8" t="s">
        <v>1132</v>
      </c>
    </row>
    <row r="1613" ht="35" customHeight="1" spans="1:16">
      <c r="A1613" s="7">
        <f t="shared" si="32"/>
        <v>529</v>
      </c>
      <c r="B1613" s="7">
        <v>2025</v>
      </c>
      <c r="C1613" s="3" t="s">
        <v>16</v>
      </c>
      <c r="D1613" s="3" t="s">
        <v>31</v>
      </c>
      <c r="E1613" s="3" t="s">
        <v>32</v>
      </c>
      <c r="F1613" s="11" t="s">
        <v>1133</v>
      </c>
      <c r="G1613" s="3" t="s">
        <v>19</v>
      </c>
      <c r="H1613" s="7">
        <v>2.45</v>
      </c>
      <c r="I1613" s="7">
        <v>29</v>
      </c>
      <c r="J1613" s="7">
        <v>52.42</v>
      </c>
      <c r="K1613" s="7">
        <f t="shared" si="33"/>
        <v>529</v>
      </c>
      <c r="L1613" s="7">
        <v>29</v>
      </c>
      <c r="M1613" s="7">
        <f>IF(COUNTIF(体测成绩!$A$2:$A$530,$F1613&amp;"")=0,"",IF(VLOOKUP($F1613&amp;"",体测成绩!$A$2:$B$530,2,FALSE)="免测",80,VLOOKUP($F1613&amp;"",体测成绩!$A$2:$B$530,2,FALSE)))</f>
        <v>80</v>
      </c>
      <c r="N1613" s="7" t="str">
        <f>IF(OR(IFERROR(VALUE(M1613)&lt;80,FALSE),COUNTIF(缓考名单!$A$2:$A$49,$F1613&amp;"")&gt;0,COUNTIF(缓考名单!$B$2:$B$49,#REF!)&gt;0,IFERROR(VLOOKUP($F1613&amp;"",学年成绩!$A$2:$B$462,2,FALSE)&lt;&gt;"100%",FALSE)),"是","")</f>
        <v>是</v>
      </c>
      <c r="O1613" s="7"/>
      <c r="P1613" s="8" t="s">
        <v>1134</v>
      </c>
    </row>
    <row r="1614" ht="35" customHeight="1" spans="1:16">
      <c r="A1614" s="7">
        <f t="shared" si="32"/>
        <v>530</v>
      </c>
      <c r="B1614" s="7">
        <v>2025</v>
      </c>
      <c r="C1614" s="3" t="s">
        <v>16</v>
      </c>
      <c r="D1614" s="3" t="s">
        <v>99</v>
      </c>
      <c r="E1614" s="3" t="s">
        <v>100</v>
      </c>
      <c r="F1614" s="11" t="s">
        <v>1135</v>
      </c>
      <c r="G1614" s="3" t="s">
        <v>19</v>
      </c>
      <c r="H1614" s="7">
        <v>2.44</v>
      </c>
      <c r="I1614" s="7">
        <v>74</v>
      </c>
      <c r="J1614" s="7">
        <v>52.39</v>
      </c>
      <c r="K1614" s="7">
        <f t="shared" si="33"/>
        <v>530</v>
      </c>
      <c r="L1614" s="7">
        <v>74</v>
      </c>
      <c r="M1614" s="7" t="str">
        <f>IF(COUNTIF(体测成绩!$A$2:$A$530,$F1614&amp;"")=0,"",IF(VLOOKUP($F1614&amp;"",体测成绩!$A$2:$B$530,2,FALSE)="免测",80,VLOOKUP($F1614&amp;"",体测成绩!$A$2:$B$530,2,FALSE)))</f>
        <v>64.4</v>
      </c>
      <c r="N1614" s="7" t="str">
        <f>IF(OR(IFERROR(VALUE(M1614)&lt;80,FALSE),COUNTIF(缓考名单!$A$2:$A$49,$F1614&amp;"")&gt;0,COUNTIF(缓考名单!$B$2:$B$49,#REF!)&gt;0,IFERROR(VLOOKUP($F1614&amp;"",学年成绩!$A$2:$B$462,2,FALSE)&lt;&gt;"100%",FALSE)),"是","")</f>
        <v>是</v>
      </c>
      <c r="O1614" s="7"/>
      <c r="P1614" s="8" t="s">
        <v>1136</v>
      </c>
    </row>
    <row r="1615" ht="35" customHeight="1" spans="1:16">
      <c r="A1615" s="7">
        <f t="shared" si="32"/>
        <v>531</v>
      </c>
      <c r="B1615" s="7">
        <v>2025</v>
      </c>
      <c r="C1615" s="3" t="s">
        <v>16</v>
      </c>
      <c r="D1615" s="3" t="s">
        <v>46</v>
      </c>
      <c r="E1615" s="3" t="s">
        <v>89</v>
      </c>
      <c r="F1615" s="11" t="s">
        <v>1137</v>
      </c>
      <c r="G1615" s="3" t="s">
        <v>19</v>
      </c>
      <c r="H1615" s="7">
        <v>2.48</v>
      </c>
      <c r="I1615" s="7">
        <v>106</v>
      </c>
      <c r="J1615" s="7">
        <v>52.23</v>
      </c>
      <c r="K1615" s="7">
        <f t="shared" si="33"/>
        <v>531</v>
      </c>
      <c r="L1615" s="7">
        <v>106</v>
      </c>
      <c r="M1615" s="7" t="str">
        <f>IF(COUNTIF(体测成绩!$A$2:$A$530,$F1615&amp;"")=0,"",IF(VLOOKUP($F1615&amp;"",体测成绩!$A$2:$B$530,2,FALSE)="免测",80,VLOOKUP($F1615&amp;"",体测成绩!$A$2:$B$530,2,FALSE)))</f>
        <v>65.8</v>
      </c>
      <c r="N1615" s="7" t="str">
        <f>IF(OR(IFERROR(VALUE(M1615)&lt;80,FALSE),COUNTIF(缓考名单!$A$2:$A$49,$F1615&amp;"")&gt;0,COUNTIF(缓考名单!$B$2:$B$49,#REF!)&gt;0,IFERROR(VLOOKUP($F1615&amp;"",学年成绩!$A$2:$B$462,2,FALSE)&lt;&gt;"100%",FALSE)),"是","")</f>
        <v>是</v>
      </c>
      <c r="O1615" s="7"/>
      <c r="P1615" s="8" t="s">
        <v>1138</v>
      </c>
    </row>
    <row r="1616" ht="35" customHeight="1" spans="1:16">
      <c r="A1616" s="7">
        <f t="shared" si="32"/>
        <v>532</v>
      </c>
      <c r="B1616" s="7">
        <v>2025</v>
      </c>
      <c r="C1616" s="3" t="s">
        <v>16</v>
      </c>
      <c r="D1616" s="3" t="s">
        <v>17</v>
      </c>
      <c r="E1616" s="3" t="s">
        <v>57</v>
      </c>
      <c r="F1616" s="11" t="s">
        <v>1139</v>
      </c>
      <c r="G1616" s="3" t="s">
        <v>19</v>
      </c>
      <c r="H1616" s="7">
        <v>2.4</v>
      </c>
      <c r="I1616" s="7">
        <v>66</v>
      </c>
      <c r="J1616" s="7">
        <v>52.17</v>
      </c>
      <c r="K1616" s="7">
        <f t="shared" si="33"/>
        <v>532</v>
      </c>
      <c r="L1616" s="7">
        <v>66</v>
      </c>
      <c r="M1616" s="7" t="str">
        <f>IF(COUNTIF(体测成绩!$A$2:$A$530,$F1616&amp;"")=0,"",IF(VLOOKUP($F1616&amp;"",体测成绩!$A$2:$B$530,2,FALSE)="免测",80,VLOOKUP($F1616&amp;"",体测成绩!$A$2:$B$530,2,FALSE)))</f>
        <v>68.4</v>
      </c>
      <c r="N1616" s="7" t="str">
        <f>IF(OR(IFERROR(VALUE(M1616)&lt;80,FALSE),COUNTIF(缓考名单!$A$2:$A$49,$F1616&amp;"")&gt;0,COUNTIF(缓考名单!$B$2:$B$49,#REF!)&gt;0,IFERROR(VLOOKUP($F1616&amp;"",学年成绩!$A$2:$B$462,2,FALSE)&lt;&gt;"100%",FALSE)),"是","")</f>
        <v>是</v>
      </c>
      <c r="O1616" s="7"/>
      <c r="P1616" s="8" t="s">
        <v>1140</v>
      </c>
    </row>
    <row r="1617" ht="35" customHeight="1" spans="1:16">
      <c r="A1617" s="7">
        <f t="shared" ref="A1617:A1648" si="34">ROW(A533)</f>
        <v>533</v>
      </c>
      <c r="B1617" s="7">
        <v>2025</v>
      </c>
      <c r="C1617" s="3" t="s">
        <v>16</v>
      </c>
      <c r="D1617" s="3" t="s">
        <v>73</v>
      </c>
      <c r="E1617" s="3" t="s">
        <v>74</v>
      </c>
      <c r="F1617" s="11" t="s">
        <v>1141</v>
      </c>
      <c r="G1617" s="3" t="s">
        <v>19</v>
      </c>
      <c r="H1617" s="7">
        <v>2.46</v>
      </c>
      <c r="I1617" s="7">
        <v>98</v>
      </c>
      <c r="J1617" s="7">
        <v>51.91</v>
      </c>
      <c r="K1617" s="7">
        <f t="shared" si="33"/>
        <v>533</v>
      </c>
      <c r="L1617" s="7">
        <v>100</v>
      </c>
      <c r="M1617" s="7" t="str">
        <f>IF(COUNTIF(体测成绩!$A$2:$A$530,$F1617&amp;"")=0,"",IF(VLOOKUP($F1617&amp;"",体测成绩!$A$2:$B$530,2,FALSE)="免测",80,VLOOKUP($F1617&amp;"",体测成绩!$A$2:$B$530,2,FALSE)))</f>
        <v>48.0</v>
      </c>
      <c r="N1617" s="7" t="str">
        <f>IF(OR(IFERROR(VALUE(M1617)&lt;80,FALSE),COUNTIF(缓考名单!$A$2:$A$49,$F1617&amp;"")&gt;0,COUNTIF(缓考名单!$B$2:$B$49,#REF!)&gt;0,IFERROR(VLOOKUP($F1617&amp;"",学年成绩!$A$2:$B$462,2,FALSE)&lt;&gt;"100%",FALSE)),"是","")</f>
        <v>是</v>
      </c>
      <c r="O1617" s="7"/>
      <c r="P1617" s="8" t="s">
        <v>1142</v>
      </c>
    </row>
    <row r="1618" ht="35" customHeight="1" spans="1:16">
      <c r="A1618" s="7">
        <f t="shared" si="34"/>
        <v>534</v>
      </c>
      <c r="B1618" s="7">
        <v>2025</v>
      </c>
      <c r="C1618" s="3" t="s">
        <v>16</v>
      </c>
      <c r="D1618" s="3" t="s">
        <v>46</v>
      </c>
      <c r="E1618" s="3" t="s">
        <v>94</v>
      </c>
      <c r="F1618" s="11" t="s">
        <v>1143</v>
      </c>
      <c r="G1618" s="3" t="s">
        <v>19</v>
      </c>
      <c r="H1618" s="7">
        <v>2.19</v>
      </c>
      <c r="I1618" s="7">
        <v>108</v>
      </c>
      <c r="J1618" s="7">
        <v>51.86</v>
      </c>
      <c r="K1618" s="7">
        <f t="shared" si="33"/>
        <v>534</v>
      </c>
      <c r="L1618" s="7">
        <v>107</v>
      </c>
      <c r="M1618" s="7" t="str">
        <f>IF(COUNTIF(体测成绩!$A$2:$A$530,$F1618&amp;"")=0,"",IF(VLOOKUP($F1618&amp;"",体测成绩!$A$2:$B$530,2,FALSE)="免测",80,VLOOKUP($F1618&amp;"",体测成绩!$A$2:$B$530,2,FALSE)))</f>
        <v>89.0</v>
      </c>
      <c r="N1618" s="7" t="str">
        <f>IF(OR(IFERROR(VALUE(M1618)&lt;80,FALSE),COUNTIF(缓考名单!$A$2:$A$49,$F1618&amp;"")&gt;0,COUNTIF(缓考名单!$B$2:$B$49,#REF!)&gt;0,IFERROR(VLOOKUP($F1618&amp;"",学年成绩!$A$2:$B$462,2,FALSE)&lt;&gt;"100%",FALSE)),"是","")</f>
        <v>是</v>
      </c>
      <c r="O1618" s="7"/>
      <c r="P1618" s="8" t="s">
        <v>1144</v>
      </c>
    </row>
    <row r="1619" ht="35" customHeight="1" spans="1:16">
      <c r="A1619" s="7">
        <f t="shared" si="34"/>
        <v>535</v>
      </c>
      <c r="B1619" s="7">
        <v>2025</v>
      </c>
      <c r="C1619" s="3" t="s">
        <v>16</v>
      </c>
      <c r="D1619" s="3" t="s">
        <v>73</v>
      </c>
      <c r="E1619" s="3" t="s">
        <v>74</v>
      </c>
      <c r="F1619" s="11" t="s">
        <v>1145</v>
      </c>
      <c r="G1619" s="3" t="s">
        <v>19</v>
      </c>
      <c r="H1619" s="7">
        <v>2.4</v>
      </c>
      <c r="I1619" s="7">
        <v>101</v>
      </c>
      <c r="J1619" s="7">
        <v>51.62</v>
      </c>
      <c r="K1619" s="7">
        <f t="shared" si="33"/>
        <v>535</v>
      </c>
      <c r="L1619" s="7">
        <v>101</v>
      </c>
      <c r="M1619" s="7" t="str">
        <f>IF(COUNTIF(体测成绩!$A$2:$A$530,$F1619&amp;"")=0,"",IF(VLOOKUP($F1619&amp;"",体测成绩!$A$2:$B$530,2,FALSE)="免测",80,VLOOKUP($F1619&amp;"",体测成绩!$A$2:$B$530,2,FALSE)))</f>
        <v>65.6</v>
      </c>
      <c r="N1619" s="7" t="str">
        <f>IF(OR(IFERROR(VALUE(M1619)&lt;80,FALSE),COUNTIF(缓考名单!$A$2:$A$49,$F1619&amp;"")&gt;0,COUNTIF(缓考名单!$B$2:$B$49,#REF!)&gt;0,IFERROR(VLOOKUP($F1619&amp;"",学年成绩!$A$2:$B$462,2,FALSE)&lt;&gt;"100%",FALSE)),"是","")</f>
        <v>是</v>
      </c>
      <c r="O1619" s="7"/>
      <c r="P1619" s="8" t="s">
        <v>1146</v>
      </c>
    </row>
    <row r="1620" ht="35" customHeight="1" spans="1:16">
      <c r="A1620" s="7">
        <f t="shared" si="34"/>
        <v>536</v>
      </c>
      <c r="B1620" s="7">
        <v>2025</v>
      </c>
      <c r="C1620" s="3" t="s">
        <v>16</v>
      </c>
      <c r="D1620" s="3" t="s">
        <v>31</v>
      </c>
      <c r="E1620" s="3" t="s">
        <v>32</v>
      </c>
      <c r="F1620" s="11" t="s">
        <v>1147</v>
      </c>
      <c r="G1620" s="3" t="s">
        <v>19</v>
      </c>
      <c r="H1620" s="7">
        <v>2.39</v>
      </c>
      <c r="I1620" s="7">
        <v>30</v>
      </c>
      <c r="J1620" s="7">
        <v>51.42</v>
      </c>
      <c r="K1620" s="7">
        <f t="shared" si="33"/>
        <v>536</v>
      </c>
      <c r="L1620" s="7">
        <v>30</v>
      </c>
      <c r="M1620" s="7" t="str">
        <f>IF(COUNTIF(体测成绩!$A$2:$A$530,$F1620&amp;"")=0,"",IF(VLOOKUP($F1620&amp;"",体测成绩!$A$2:$B$530,2,FALSE)="免测",80,VLOOKUP($F1620&amp;"",体测成绩!$A$2:$B$530,2,FALSE)))</f>
        <v>68.8</v>
      </c>
      <c r="N1620" s="7" t="str">
        <f>IF(OR(IFERROR(VALUE(M1620)&lt;80,FALSE),COUNTIF(缓考名单!$A$2:$A$49,$F1620&amp;"")&gt;0,COUNTIF(缓考名单!$B$2:$B$49,#REF!)&gt;0,IFERROR(VLOOKUP($F1620&amp;"",学年成绩!$A$2:$B$462,2,FALSE)&lt;&gt;"100%",FALSE)),"是","")</f>
        <v>是</v>
      </c>
      <c r="O1620" s="7"/>
      <c r="P1620" s="8" t="s">
        <v>1148</v>
      </c>
    </row>
    <row r="1621" ht="35" customHeight="1" spans="1:16">
      <c r="A1621" s="7">
        <f t="shared" si="34"/>
        <v>537</v>
      </c>
      <c r="B1621" s="7">
        <v>2025</v>
      </c>
      <c r="C1621" s="3" t="s">
        <v>16</v>
      </c>
      <c r="D1621" s="3" t="s">
        <v>99</v>
      </c>
      <c r="E1621" s="3" t="s">
        <v>100</v>
      </c>
      <c r="F1621" s="11" t="s">
        <v>1149</v>
      </c>
      <c r="G1621" s="3" t="s">
        <v>20</v>
      </c>
      <c r="H1621" s="7">
        <v>2.36</v>
      </c>
      <c r="I1621" s="7">
        <v>75</v>
      </c>
      <c r="J1621" s="7">
        <v>51.41</v>
      </c>
      <c r="K1621" s="7">
        <f t="shared" si="33"/>
        <v>537</v>
      </c>
      <c r="L1621" s="7">
        <v>75</v>
      </c>
      <c r="M1621" s="7" t="str">
        <f>IF(COUNTIF(体测成绩!$A$2:$A$530,$F1621&amp;"")=0,"",IF(VLOOKUP($F1621&amp;"",体测成绩!$A$2:$B$530,2,FALSE)="免测",80,VLOOKUP($F1621&amp;"",体测成绩!$A$2:$B$530,2,FALSE)))</f>
        <v>76.3</v>
      </c>
      <c r="N1621" s="7" t="str">
        <f>IF(OR(IFERROR(VALUE(M1621)&lt;80,FALSE),COUNTIF(缓考名单!$A$2:$A$49,$F1621&amp;"")&gt;0,COUNTIF(缓考名单!$B$2:$B$49,#REF!)&gt;0,IFERROR(VLOOKUP($F1621&amp;"",学年成绩!$A$2:$B$462,2,FALSE)&lt;&gt;"100%",FALSE)),"是","")</f>
        <v>是</v>
      </c>
      <c r="O1621" s="7"/>
      <c r="P1621" s="8" t="s">
        <v>1150</v>
      </c>
    </row>
    <row r="1622" ht="35" customHeight="1" spans="1:16">
      <c r="A1622" s="7">
        <f t="shared" si="34"/>
        <v>538</v>
      </c>
      <c r="B1622" s="7">
        <v>2025</v>
      </c>
      <c r="C1622" s="3" t="s">
        <v>16</v>
      </c>
      <c r="D1622" s="3" t="s">
        <v>73</v>
      </c>
      <c r="E1622" s="3" t="s">
        <v>175</v>
      </c>
      <c r="F1622" s="11" t="s">
        <v>1151</v>
      </c>
      <c r="G1622" s="3" t="s">
        <v>19</v>
      </c>
      <c r="H1622" s="7">
        <v>2.37</v>
      </c>
      <c r="I1622" s="7">
        <v>102</v>
      </c>
      <c r="J1622" s="7">
        <v>51.34</v>
      </c>
      <c r="K1622" s="7">
        <f t="shared" si="33"/>
        <v>538</v>
      </c>
      <c r="L1622" s="7">
        <v>102</v>
      </c>
      <c r="M1622" s="7" t="str">
        <f>IF(COUNTIF(体测成绩!$A$2:$A$530,$F1622&amp;"")=0,"",IF(VLOOKUP($F1622&amp;"",体测成绩!$A$2:$B$530,2,FALSE)="免测",80,VLOOKUP($F1622&amp;"",体测成绩!$A$2:$B$530,2,FALSE)))</f>
        <v>67.4</v>
      </c>
      <c r="N1622" s="7" t="str">
        <f>IF(OR(IFERROR(VALUE(M1622)&lt;80,FALSE),COUNTIF(缓考名单!$A$2:$A$49,$F1622&amp;"")&gt;0,COUNTIF(缓考名单!$B$2:$B$49,#REF!)&gt;0,IFERROR(VLOOKUP($F1622&amp;"",学年成绩!$A$2:$B$462,2,FALSE)&lt;&gt;"100%",FALSE)),"是","")</f>
        <v>是</v>
      </c>
      <c r="O1622" s="7"/>
      <c r="P1622" s="8" t="s">
        <v>1152</v>
      </c>
    </row>
    <row r="1623" ht="35" customHeight="1" spans="1:16">
      <c r="A1623" s="7">
        <f t="shared" si="34"/>
        <v>539</v>
      </c>
      <c r="B1623" s="7">
        <v>2025</v>
      </c>
      <c r="C1623" s="3" t="s">
        <v>16</v>
      </c>
      <c r="D1623" s="3" t="s">
        <v>17</v>
      </c>
      <c r="E1623" s="3" t="s">
        <v>35</v>
      </c>
      <c r="F1623" s="11" t="s">
        <v>1153</v>
      </c>
      <c r="G1623" s="3" t="s">
        <v>19</v>
      </c>
      <c r="H1623" s="7">
        <v>2.31</v>
      </c>
      <c r="I1623" s="7">
        <v>67</v>
      </c>
      <c r="J1623" s="7">
        <v>51.17</v>
      </c>
      <c r="K1623" s="7">
        <f t="shared" si="33"/>
        <v>539</v>
      </c>
      <c r="L1623" s="7">
        <v>67</v>
      </c>
      <c r="M1623" s="7" t="str">
        <f>IF(COUNTIF(体测成绩!$A$2:$A$530,$F1623&amp;"")=0,"",IF(VLOOKUP($F1623&amp;"",体测成绩!$A$2:$B$530,2,FALSE)="免测",80,VLOOKUP($F1623&amp;"",体测成绩!$A$2:$B$530,2,FALSE)))</f>
        <v>72.6</v>
      </c>
      <c r="N1623" s="7" t="str">
        <f>IF(OR(IFERROR(VALUE(M1623)&lt;80,FALSE),COUNTIF(缓考名单!$A$2:$A$49,$F1623&amp;"")&gt;0,COUNTIF(缓考名单!$B$2:$B$49,#REF!)&gt;0,IFERROR(VLOOKUP($F1623&amp;"",学年成绩!$A$2:$B$462,2,FALSE)&lt;&gt;"100%",FALSE)),"是","")</f>
        <v>是</v>
      </c>
      <c r="O1623" s="7"/>
      <c r="P1623" s="8" t="s">
        <v>1154</v>
      </c>
    </row>
    <row r="1624" ht="35" customHeight="1" spans="1:16">
      <c r="A1624" s="7">
        <f t="shared" si="34"/>
        <v>540</v>
      </c>
      <c r="B1624" s="7">
        <v>2025</v>
      </c>
      <c r="C1624" s="3" t="s">
        <v>16</v>
      </c>
      <c r="D1624" s="3" t="s">
        <v>73</v>
      </c>
      <c r="E1624" s="3" t="s">
        <v>74</v>
      </c>
      <c r="F1624" s="11" t="s">
        <v>1155</v>
      </c>
      <c r="G1624" s="3" t="s">
        <v>19</v>
      </c>
      <c r="H1624" s="7">
        <v>2.36</v>
      </c>
      <c r="I1624" s="7">
        <v>103</v>
      </c>
      <c r="J1624" s="7">
        <v>50.81</v>
      </c>
      <c r="K1624" s="7">
        <f t="shared" si="33"/>
        <v>540</v>
      </c>
      <c r="L1624" s="7">
        <v>103</v>
      </c>
      <c r="M1624" s="7" t="str">
        <f>IF(COUNTIF(体测成绩!$A$2:$A$530,$F1624&amp;"")=0,"",IF(VLOOKUP($F1624&amp;"",体测成绩!$A$2:$B$530,2,FALSE)="免测",80,VLOOKUP($F1624&amp;"",体测成绩!$A$2:$B$530,2,FALSE)))</f>
        <v>52.5</v>
      </c>
      <c r="N1624" s="7" t="str">
        <f>IF(OR(IFERROR(VALUE(M1624)&lt;80,FALSE),COUNTIF(缓考名单!$A$2:$A$49,$F1624&amp;"")&gt;0,COUNTIF(缓考名单!$B$2:$B$49,#REF!)&gt;0,IFERROR(VLOOKUP($F1624&amp;"",学年成绩!$A$2:$B$462,2,FALSE)&lt;&gt;"100%",FALSE)),"是","")</f>
        <v>是</v>
      </c>
      <c r="O1624" s="7"/>
      <c r="P1624" s="8" t="s">
        <v>1156</v>
      </c>
    </row>
    <row r="1625" ht="35" customHeight="1" spans="1:16">
      <c r="A1625" s="7">
        <f t="shared" si="34"/>
        <v>541</v>
      </c>
      <c r="B1625" s="7">
        <v>2025</v>
      </c>
      <c r="C1625" s="3" t="s">
        <v>16</v>
      </c>
      <c r="D1625" s="3" t="s">
        <v>17</v>
      </c>
      <c r="E1625" s="3" t="s">
        <v>57</v>
      </c>
      <c r="F1625" s="11" t="s">
        <v>1157</v>
      </c>
      <c r="G1625" s="3" t="s">
        <v>19</v>
      </c>
      <c r="H1625" s="7">
        <v>2.22</v>
      </c>
      <c r="I1625" s="7">
        <v>69</v>
      </c>
      <c r="J1625" s="7">
        <v>50.68</v>
      </c>
      <c r="K1625" s="7">
        <f t="shared" si="33"/>
        <v>541</v>
      </c>
      <c r="L1625" s="7">
        <v>68</v>
      </c>
      <c r="M1625" s="7" t="str">
        <f>IF(COUNTIF(体测成绩!$A$2:$A$530,$F1625&amp;"")=0,"",IF(VLOOKUP($F1625&amp;"",体测成绩!$A$2:$B$530,2,FALSE)="免测",80,VLOOKUP($F1625&amp;"",体测成绩!$A$2:$B$530,2,FALSE)))</f>
        <v>97.0</v>
      </c>
      <c r="N1625" s="7" t="str">
        <f>IF(OR(IFERROR(VALUE(M1625)&lt;80,FALSE),COUNTIF(缓考名单!$A$2:$A$49,$F1625&amp;"")&gt;0,COUNTIF(缓考名单!$B$2:$B$49,#REF!)&gt;0,IFERROR(VLOOKUP($F1625&amp;"",学年成绩!$A$2:$B$462,2,FALSE)&lt;&gt;"100%",FALSE)),"是","")</f>
        <v>是</v>
      </c>
      <c r="O1625" s="7"/>
      <c r="P1625" s="8" t="s">
        <v>1158</v>
      </c>
    </row>
    <row r="1626" ht="35" customHeight="1" spans="1:16">
      <c r="A1626" s="7">
        <f t="shared" si="34"/>
        <v>542</v>
      </c>
      <c r="B1626" s="7">
        <v>2025</v>
      </c>
      <c r="C1626" s="3" t="s">
        <v>16</v>
      </c>
      <c r="D1626" s="3" t="s">
        <v>17</v>
      </c>
      <c r="E1626" s="3" t="s">
        <v>57</v>
      </c>
      <c r="F1626" s="11" t="s">
        <v>1159</v>
      </c>
      <c r="G1626" s="3" t="s">
        <v>19</v>
      </c>
      <c r="H1626" s="7">
        <v>2.25</v>
      </c>
      <c r="I1626" s="7">
        <v>68</v>
      </c>
      <c r="J1626" s="7">
        <v>50.59</v>
      </c>
      <c r="K1626" s="7">
        <f t="shared" si="33"/>
        <v>542</v>
      </c>
      <c r="L1626" s="7">
        <v>69</v>
      </c>
      <c r="M1626" s="7" t="str">
        <f>IF(COUNTIF(体测成绩!$A$2:$A$530,$F1626&amp;"")=0,"",IF(VLOOKUP($F1626&amp;"",体测成绩!$A$2:$B$530,2,FALSE)="免测",80,VLOOKUP($F1626&amp;"",体测成绩!$A$2:$B$530,2,FALSE)))</f>
        <v>78.8</v>
      </c>
      <c r="N1626" s="7" t="str">
        <f>IF(OR(IFERROR(VALUE(M1626)&lt;80,FALSE),COUNTIF(缓考名单!$A$2:$A$49,$F1626&amp;"")&gt;0,COUNTIF(缓考名单!$B$2:$B$49,#REF!)&gt;0,IFERROR(VLOOKUP($F1626&amp;"",学年成绩!$A$2:$B$462,2,FALSE)&lt;&gt;"100%",FALSE)),"是","")</f>
        <v>是</v>
      </c>
      <c r="O1626" s="7"/>
      <c r="P1626" s="8" t="s">
        <v>1160</v>
      </c>
    </row>
    <row r="1627" ht="35" customHeight="1" spans="1:16">
      <c r="A1627" s="7">
        <f t="shared" si="34"/>
        <v>543</v>
      </c>
      <c r="B1627" s="7">
        <v>2025</v>
      </c>
      <c r="C1627" s="3" t="s">
        <v>16</v>
      </c>
      <c r="D1627" s="3" t="s">
        <v>26</v>
      </c>
      <c r="E1627" s="3" t="s">
        <v>27</v>
      </c>
      <c r="F1627" s="11" t="s">
        <v>1161</v>
      </c>
      <c r="G1627" s="3" t="s">
        <v>19</v>
      </c>
      <c r="H1627" s="7">
        <v>2.32</v>
      </c>
      <c r="I1627" s="7">
        <v>97</v>
      </c>
      <c r="J1627" s="7">
        <v>50.27</v>
      </c>
      <c r="K1627" s="7">
        <f t="shared" si="33"/>
        <v>543</v>
      </c>
      <c r="L1627" s="7">
        <v>97</v>
      </c>
      <c r="M1627" s="7" t="str">
        <f>IF(COUNTIF(体测成绩!$A$2:$A$530,$F1627&amp;"")=0,"",IF(VLOOKUP($F1627&amp;"",体测成绩!$A$2:$B$530,2,FALSE)="免测",80,VLOOKUP($F1627&amp;"",体测成绩!$A$2:$B$530,2,FALSE)))</f>
        <v>68.2</v>
      </c>
      <c r="N1627" s="7" t="str">
        <f>IF(OR(IFERROR(VALUE(M1627)&lt;80,FALSE),COUNTIF(缓考名单!$A$2:$A$49,$F1627&amp;"")&gt;0,COUNTIF(缓考名单!$B$2:$B$49,#REF!)&gt;0,IFERROR(VLOOKUP($F1627&amp;"",学年成绩!$A$2:$B$462,2,FALSE)&lt;&gt;"100%",FALSE)),"是","")</f>
        <v>是</v>
      </c>
      <c r="O1627" s="7"/>
      <c r="P1627" s="8" t="s">
        <v>1162</v>
      </c>
    </row>
    <row r="1628" ht="35" customHeight="1" spans="1:16">
      <c r="A1628" s="7">
        <f t="shared" si="34"/>
        <v>544</v>
      </c>
      <c r="B1628" s="7">
        <v>2025</v>
      </c>
      <c r="C1628" s="3" t="s">
        <v>16</v>
      </c>
      <c r="D1628" s="3" t="s">
        <v>26</v>
      </c>
      <c r="E1628" s="3" t="s">
        <v>27</v>
      </c>
      <c r="F1628" s="11" t="s">
        <v>1163</v>
      </c>
      <c r="G1628" s="3" t="s">
        <v>19</v>
      </c>
      <c r="H1628" s="7">
        <v>2.32</v>
      </c>
      <c r="I1628" s="7">
        <v>98</v>
      </c>
      <c r="J1628" s="7">
        <v>50.25</v>
      </c>
      <c r="K1628" s="7">
        <f t="shared" si="33"/>
        <v>544</v>
      </c>
      <c r="L1628" s="7">
        <v>98</v>
      </c>
      <c r="M1628" s="7" t="str">
        <f>IF(COUNTIF(体测成绩!$A$2:$A$530,$F1628&amp;"")=0,"",IF(VLOOKUP($F1628&amp;"",体测成绩!$A$2:$B$530,2,FALSE)="免测",80,VLOOKUP($F1628&amp;"",体测成绩!$A$2:$B$530,2,FALSE)))</f>
        <v>72.2</v>
      </c>
      <c r="N1628" s="7" t="str">
        <f>IF(OR(IFERROR(VALUE(M1628)&lt;80,FALSE),COUNTIF(缓考名单!$A$2:$A$49,$F1628&amp;"")&gt;0,COUNTIF(缓考名单!$B$2:$B$49,#REF!)&gt;0,IFERROR(VLOOKUP($F1628&amp;"",学年成绩!$A$2:$B$462,2,FALSE)&lt;&gt;"100%",FALSE)),"是","")</f>
        <v>是</v>
      </c>
      <c r="O1628" s="7"/>
      <c r="P1628" s="8" t="s">
        <v>1164</v>
      </c>
    </row>
    <row r="1629" ht="35" customHeight="1" spans="1:16">
      <c r="A1629" s="7">
        <f t="shared" si="34"/>
        <v>545</v>
      </c>
      <c r="B1629" s="7">
        <v>2025</v>
      </c>
      <c r="C1629" s="3" t="s">
        <v>16</v>
      </c>
      <c r="D1629" s="3" t="s">
        <v>31</v>
      </c>
      <c r="E1629" s="3" t="s">
        <v>32</v>
      </c>
      <c r="F1629" s="11" t="s">
        <v>1165</v>
      </c>
      <c r="G1629" s="3" t="s">
        <v>19</v>
      </c>
      <c r="H1629" s="7">
        <v>2.29</v>
      </c>
      <c r="I1629" s="7">
        <v>31</v>
      </c>
      <c r="J1629" s="7">
        <v>49.83</v>
      </c>
      <c r="K1629" s="7">
        <f t="shared" si="33"/>
        <v>545</v>
      </c>
      <c r="L1629" s="7">
        <v>31</v>
      </c>
      <c r="M1629" s="7" t="str">
        <f>IF(COUNTIF(体测成绩!$A$2:$A$530,$F1629&amp;"")=0,"",IF(VLOOKUP($F1629&amp;"",体测成绩!$A$2:$B$530,2,FALSE)="免测",80,VLOOKUP($F1629&amp;"",体测成绩!$A$2:$B$530,2,FALSE)))</f>
        <v>53.3</v>
      </c>
      <c r="N1629" s="7" t="str">
        <f>IF(OR(IFERROR(VALUE(M1629)&lt;80,FALSE),COUNTIF(缓考名单!$A$2:$A$49,$F1629&amp;"")&gt;0,COUNTIF(缓考名单!$B$2:$B$49,#REF!)&gt;0,IFERROR(VLOOKUP($F1629&amp;"",学年成绩!$A$2:$B$462,2,FALSE)&lt;&gt;"100%",FALSE)),"是","")</f>
        <v>是</v>
      </c>
      <c r="O1629" s="7"/>
      <c r="P1629" s="8" t="s">
        <v>1166</v>
      </c>
    </row>
    <row r="1630" ht="35" customHeight="1" spans="1:16">
      <c r="A1630" s="7">
        <f t="shared" si="34"/>
        <v>546</v>
      </c>
      <c r="B1630" s="7">
        <v>2025</v>
      </c>
      <c r="C1630" s="3" t="s">
        <v>16</v>
      </c>
      <c r="D1630" s="3" t="s">
        <v>73</v>
      </c>
      <c r="E1630" s="3" t="s">
        <v>175</v>
      </c>
      <c r="F1630" s="11" t="s">
        <v>1167</v>
      </c>
      <c r="G1630" s="3" t="s">
        <v>19</v>
      </c>
      <c r="H1630" s="7">
        <v>2.23</v>
      </c>
      <c r="I1630" s="7">
        <v>104</v>
      </c>
      <c r="J1630" s="7">
        <v>49.74</v>
      </c>
      <c r="K1630" s="7">
        <f t="shared" si="33"/>
        <v>546</v>
      </c>
      <c r="L1630" s="7">
        <v>104</v>
      </c>
      <c r="M1630" s="7" t="str">
        <f>IF(COUNTIF(体测成绩!$A$2:$A$530,$F1630&amp;"")=0,"",IF(VLOOKUP($F1630&amp;"",体测成绩!$A$2:$B$530,2,FALSE)="免测",80,VLOOKUP($F1630&amp;"",体测成绩!$A$2:$B$530,2,FALSE)))</f>
        <v>71.2</v>
      </c>
      <c r="N1630" s="7" t="str">
        <f>IF(OR(IFERROR(VALUE(M1630)&lt;80,FALSE),COUNTIF(缓考名单!$A$2:$A$49,$F1630&amp;"")&gt;0,COUNTIF(缓考名单!$B$2:$B$49,#REF!)&gt;0,IFERROR(VLOOKUP($F1630&amp;"",学年成绩!$A$2:$B$462,2,FALSE)&lt;&gt;"100%",FALSE)),"是","")</f>
        <v>是</v>
      </c>
      <c r="O1630" s="7"/>
      <c r="P1630" s="8" t="s">
        <v>1168</v>
      </c>
    </row>
    <row r="1631" ht="35" customHeight="1" spans="1:16">
      <c r="A1631" s="7">
        <f t="shared" si="34"/>
        <v>547</v>
      </c>
      <c r="B1631" s="7">
        <v>2025</v>
      </c>
      <c r="C1631" s="3" t="s">
        <v>16</v>
      </c>
      <c r="D1631" s="3" t="s">
        <v>26</v>
      </c>
      <c r="E1631" s="3" t="s">
        <v>27</v>
      </c>
      <c r="F1631" s="11" t="s">
        <v>1169</v>
      </c>
      <c r="G1631" s="3" t="s">
        <v>19</v>
      </c>
      <c r="H1631" s="7">
        <v>2.15</v>
      </c>
      <c r="I1631" s="7">
        <v>100</v>
      </c>
      <c r="J1631" s="7">
        <v>49.5</v>
      </c>
      <c r="K1631" s="7">
        <f t="shared" si="33"/>
        <v>547</v>
      </c>
      <c r="L1631" s="7">
        <v>99</v>
      </c>
      <c r="M1631" s="7" t="str">
        <f>IF(COUNTIF(体测成绩!$A$2:$A$530,$F1631&amp;"")=0,"",IF(VLOOKUP($F1631&amp;"",体测成绩!$A$2:$B$530,2,FALSE)="免测",80,VLOOKUP($F1631&amp;"",体测成绩!$A$2:$B$530,2,FALSE)))</f>
        <v>90.2</v>
      </c>
      <c r="N1631" s="7" t="str">
        <f>IF(OR(IFERROR(VALUE(M1631)&lt;80,FALSE),COUNTIF(缓考名单!$A$2:$A$49,$F1631&amp;"")&gt;0,COUNTIF(缓考名单!$B$2:$B$49,#REF!)&gt;0,IFERROR(VLOOKUP($F1631&amp;"",学年成绩!$A$2:$B$462,2,FALSE)&lt;&gt;"100%",FALSE)),"是","")</f>
        <v>是</v>
      </c>
      <c r="O1631" s="7"/>
      <c r="P1631" s="8" t="s">
        <v>1170</v>
      </c>
    </row>
    <row r="1632" ht="35" customHeight="1" spans="1:16">
      <c r="A1632" s="7">
        <f t="shared" si="34"/>
        <v>548</v>
      </c>
      <c r="B1632" s="7">
        <v>2025</v>
      </c>
      <c r="C1632" s="3" t="s">
        <v>16</v>
      </c>
      <c r="D1632" s="3" t="s">
        <v>40</v>
      </c>
      <c r="E1632" s="3" t="s">
        <v>41</v>
      </c>
      <c r="F1632" s="11" t="s">
        <v>1171</v>
      </c>
      <c r="G1632" s="3" t="s">
        <v>19</v>
      </c>
      <c r="H1632" s="7">
        <v>2.14</v>
      </c>
      <c r="I1632" s="7">
        <v>32</v>
      </c>
      <c r="J1632" s="7">
        <v>49.17</v>
      </c>
      <c r="K1632" s="7">
        <f t="shared" si="33"/>
        <v>548</v>
      </c>
      <c r="L1632" s="7">
        <v>32</v>
      </c>
      <c r="M1632" s="7" t="str">
        <f>IF(COUNTIF(体测成绩!$A$2:$A$530,$F1632&amp;"")=0,"",IF(VLOOKUP($F1632&amp;"",体测成绩!$A$2:$B$530,2,FALSE)="免测",80,VLOOKUP($F1632&amp;"",体测成绩!$A$2:$B$530,2,FALSE)))</f>
        <v>68.8</v>
      </c>
      <c r="N1632" s="7" t="str">
        <f>IF(OR(IFERROR(VALUE(M1632)&lt;80,FALSE),COUNTIF(缓考名单!$A$2:$A$49,$F1632&amp;"")&gt;0,COUNTIF(缓考名单!$B$2:$B$49,#REF!)&gt;0,IFERROR(VLOOKUP($F1632&amp;"",学年成绩!$A$2:$B$462,2,FALSE)&lt;&gt;"100%",FALSE)),"是","")</f>
        <v>是</v>
      </c>
      <c r="O1632" s="7"/>
      <c r="P1632" s="8" t="s">
        <v>1172</v>
      </c>
    </row>
    <row r="1633" ht="35" customHeight="1" spans="1:16">
      <c r="A1633" s="7">
        <f t="shared" si="34"/>
        <v>549</v>
      </c>
      <c r="B1633" s="7">
        <v>2025</v>
      </c>
      <c r="C1633" s="3" t="s">
        <v>16</v>
      </c>
      <c r="D1633" s="3" t="s">
        <v>46</v>
      </c>
      <c r="E1633" s="3" t="s">
        <v>47</v>
      </c>
      <c r="F1633" s="11" t="s">
        <v>1173</v>
      </c>
      <c r="G1633" s="3" t="s">
        <v>19</v>
      </c>
      <c r="H1633" s="7">
        <v>2.21</v>
      </c>
      <c r="I1633" s="7">
        <v>107</v>
      </c>
      <c r="J1633" s="7">
        <v>49.09</v>
      </c>
      <c r="K1633" s="7">
        <f t="shared" si="33"/>
        <v>549</v>
      </c>
      <c r="L1633" s="7">
        <v>108</v>
      </c>
      <c r="M1633" s="7" t="str">
        <f>IF(COUNTIF(体测成绩!$A$2:$A$530,$F1633&amp;"")=0,"",IF(VLOOKUP($F1633&amp;"",体测成绩!$A$2:$B$530,2,FALSE)="免测",80,VLOOKUP($F1633&amp;"",体测成绩!$A$2:$B$530,2,FALSE)))</f>
        <v>71.8</v>
      </c>
      <c r="N1633" s="7" t="str">
        <f>IF(OR(IFERROR(VALUE(M1633)&lt;80,FALSE),COUNTIF(缓考名单!$A$2:$A$49,$F1633&amp;"")&gt;0,COUNTIF(缓考名单!$B$2:$B$49,#REF!)&gt;0,IFERROR(VLOOKUP($F1633&amp;"",学年成绩!$A$2:$B$462,2,FALSE)&lt;&gt;"100%",FALSE)),"是","")</f>
        <v>是</v>
      </c>
      <c r="O1633" s="7"/>
      <c r="P1633" s="8" t="s">
        <v>1174</v>
      </c>
    </row>
    <row r="1634" ht="35" customHeight="1" spans="1:16">
      <c r="A1634" s="7">
        <f t="shared" si="34"/>
        <v>550</v>
      </c>
      <c r="B1634" s="7">
        <v>2025</v>
      </c>
      <c r="C1634" s="3" t="s">
        <v>16</v>
      </c>
      <c r="D1634" s="3" t="s">
        <v>26</v>
      </c>
      <c r="E1634" s="3" t="s">
        <v>54</v>
      </c>
      <c r="F1634" s="11" t="s">
        <v>1175</v>
      </c>
      <c r="G1634" s="3" t="s">
        <v>19</v>
      </c>
      <c r="H1634" s="7">
        <v>2.19</v>
      </c>
      <c r="I1634" s="7">
        <v>99</v>
      </c>
      <c r="J1634" s="7">
        <v>48.48</v>
      </c>
      <c r="K1634" s="7">
        <f t="shared" si="33"/>
        <v>550</v>
      </c>
      <c r="L1634" s="7">
        <v>100</v>
      </c>
      <c r="M1634" s="7" t="str">
        <f>IF(COUNTIF(体测成绩!$A$2:$A$530,$F1634&amp;"")=0,"",IF(VLOOKUP($F1634&amp;"",体测成绩!$A$2:$B$530,2,FALSE)="免测",80,VLOOKUP($F1634&amp;"",体测成绩!$A$2:$B$530,2,FALSE)))</f>
        <v>59.6</v>
      </c>
      <c r="N1634" s="7" t="str">
        <f>IF(OR(IFERROR(VALUE(M1634)&lt;80,FALSE),COUNTIF(缓考名单!$A$2:$A$49,$F1634&amp;"")&gt;0,COUNTIF(缓考名单!$B$2:$B$49,#REF!)&gt;0,IFERROR(VLOOKUP($F1634&amp;"",学年成绩!$A$2:$B$462,2,FALSE)&lt;&gt;"100%",FALSE)),"是","")</f>
        <v>是</v>
      </c>
      <c r="O1634" s="7"/>
      <c r="P1634" s="8" t="s">
        <v>1176</v>
      </c>
    </row>
    <row r="1635" ht="35" customHeight="1" spans="1:16">
      <c r="A1635" s="7">
        <f t="shared" si="34"/>
        <v>551</v>
      </c>
      <c r="B1635" s="7">
        <v>2025</v>
      </c>
      <c r="C1635" s="3" t="s">
        <v>16</v>
      </c>
      <c r="D1635" s="3" t="s">
        <v>73</v>
      </c>
      <c r="E1635" s="3" t="s">
        <v>74</v>
      </c>
      <c r="F1635" s="11" t="s">
        <v>1177</v>
      </c>
      <c r="G1635" s="3" t="s">
        <v>19</v>
      </c>
      <c r="H1635" s="7">
        <v>2.11</v>
      </c>
      <c r="I1635" s="7">
        <v>105</v>
      </c>
      <c r="J1635" s="7">
        <v>48.36</v>
      </c>
      <c r="K1635" s="7">
        <f t="shared" si="33"/>
        <v>551</v>
      </c>
      <c r="L1635" s="7">
        <v>105</v>
      </c>
      <c r="M1635" s="7" t="str">
        <f>IF(COUNTIF(体测成绩!$A$2:$A$530,$F1635&amp;"")=0,"",IF(VLOOKUP($F1635&amp;"",体测成绩!$A$2:$B$530,2,FALSE)="免测",80,VLOOKUP($F1635&amp;"",体测成绩!$A$2:$B$530,2,FALSE)))</f>
        <v>75.3</v>
      </c>
      <c r="N1635" s="7" t="str">
        <f>IF(OR(IFERROR(VALUE(M1635)&lt;80,FALSE),COUNTIF(缓考名单!$A$2:$A$49,$F1635&amp;"")&gt;0,COUNTIF(缓考名单!$B$2:$B$49,#REF!)&gt;0,IFERROR(VLOOKUP($F1635&amp;"",学年成绩!$A$2:$B$462,2,FALSE)&lt;&gt;"100%",FALSE)),"是","")</f>
        <v>是</v>
      </c>
      <c r="O1635" s="7"/>
      <c r="P1635" s="8" t="s">
        <v>1178</v>
      </c>
    </row>
    <row r="1636" ht="35" customHeight="1" spans="1:16">
      <c r="A1636" s="7">
        <f t="shared" si="34"/>
        <v>552</v>
      </c>
      <c r="B1636" s="7">
        <v>2025</v>
      </c>
      <c r="C1636" s="3" t="s">
        <v>16</v>
      </c>
      <c r="D1636" s="3" t="s">
        <v>17</v>
      </c>
      <c r="E1636" s="3" t="s">
        <v>57</v>
      </c>
      <c r="F1636" s="11" t="s">
        <v>1179</v>
      </c>
      <c r="G1636" s="3" t="s">
        <v>19</v>
      </c>
      <c r="H1636" s="7">
        <v>2</v>
      </c>
      <c r="I1636" s="7">
        <v>70</v>
      </c>
      <c r="J1636" s="7">
        <v>47.69</v>
      </c>
      <c r="K1636" s="7">
        <f t="shared" si="33"/>
        <v>552</v>
      </c>
      <c r="L1636" s="7">
        <v>70</v>
      </c>
      <c r="M1636" s="7" t="str">
        <f>IF(COUNTIF(体测成绩!$A$2:$A$530,$F1636&amp;"")=0,"",IF(VLOOKUP($F1636&amp;"",体测成绩!$A$2:$B$530,2,FALSE)="免测",80,VLOOKUP($F1636&amp;"",体测成绩!$A$2:$B$530,2,FALSE)))</f>
        <v>85.6</v>
      </c>
      <c r="N1636" s="7" t="str">
        <f>IF(OR(IFERROR(VALUE(M1636)&lt;80,FALSE),COUNTIF(缓考名单!$A$2:$A$49,$F1636&amp;"")&gt;0,COUNTIF(缓考名单!$B$2:$B$49,#REF!)&gt;0,IFERROR(VLOOKUP($F1636&amp;"",学年成绩!$A$2:$B$462,2,FALSE)&lt;&gt;"100%",FALSE)),"是","")</f>
        <v>是</v>
      </c>
      <c r="O1636" s="7"/>
      <c r="P1636" s="8" t="s">
        <v>1180</v>
      </c>
    </row>
    <row r="1637" ht="35" customHeight="1" spans="1:16">
      <c r="A1637" s="7">
        <f t="shared" si="34"/>
        <v>553</v>
      </c>
      <c r="B1637" s="7">
        <v>2025</v>
      </c>
      <c r="C1637" s="3" t="s">
        <v>16</v>
      </c>
      <c r="D1637" s="3" t="s">
        <v>26</v>
      </c>
      <c r="E1637" s="3" t="s">
        <v>105</v>
      </c>
      <c r="F1637" s="11" t="s">
        <v>1181</v>
      </c>
      <c r="G1637" s="3" t="s">
        <v>19</v>
      </c>
      <c r="H1637" s="7">
        <v>2.07</v>
      </c>
      <c r="I1637" s="7">
        <v>101</v>
      </c>
      <c r="J1637" s="7">
        <v>47.39</v>
      </c>
      <c r="K1637" s="7">
        <f t="shared" si="33"/>
        <v>553</v>
      </c>
      <c r="L1637" s="7">
        <v>101</v>
      </c>
      <c r="M1637" s="7" t="str">
        <f>IF(COUNTIF(体测成绩!$A$2:$A$530,$F1637&amp;"")=0,"",IF(VLOOKUP($F1637&amp;"",体测成绩!$A$2:$B$530,2,FALSE)="免测",80,VLOOKUP($F1637&amp;"",体测成绩!$A$2:$B$530,2,FALSE)))</f>
        <v>71.8</v>
      </c>
      <c r="N1637" s="7" t="str">
        <f>IF(OR(IFERROR(VALUE(M1637)&lt;80,FALSE),COUNTIF(缓考名单!$A$2:$A$49,$F1637&amp;"")&gt;0,COUNTIF(缓考名单!$B$2:$B$49,#REF!)&gt;0,IFERROR(VLOOKUP($F1637&amp;"",学年成绩!$A$2:$B$462,2,FALSE)&lt;&gt;"100%",FALSE)),"是","")</f>
        <v>是</v>
      </c>
      <c r="O1637" s="7"/>
      <c r="P1637" s="8" t="s">
        <v>1182</v>
      </c>
    </row>
    <row r="1638" ht="35" customHeight="1" spans="1:16">
      <c r="A1638" s="7">
        <f t="shared" si="34"/>
        <v>554</v>
      </c>
      <c r="B1638" s="7">
        <v>2025</v>
      </c>
      <c r="C1638" s="3" t="s">
        <v>16</v>
      </c>
      <c r="D1638" s="3" t="s">
        <v>62</v>
      </c>
      <c r="E1638" s="3" t="s">
        <v>63</v>
      </c>
      <c r="F1638" s="11" t="s">
        <v>1183</v>
      </c>
      <c r="G1638" s="3" t="s">
        <v>19</v>
      </c>
      <c r="H1638" s="7">
        <v>2.02</v>
      </c>
      <c r="I1638" s="7">
        <v>32</v>
      </c>
      <c r="J1638" s="7">
        <v>47.29</v>
      </c>
      <c r="K1638" s="7">
        <f t="shared" si="33"/>
        <v>554</v>
      </c>
      <c r="L1638" s="7">
        <v>32</v>
      </c>
      <c r="M1638" s="7" t="str">
        <f>IF(COUNTIF(体测成绩!$A$2:$A$530,$F1638&amp;"")=0,"",IF(VLOOKUP($F1638&amp;"",体测成绩!$A$2:$B$530,2,FALSE)="免测",80,VLOOKUP($F1638&amp;"",体测成绩!$A$2:$B$530,2,FALSE)))</f>
        <v>67.7</v>
      </c>
      <c r="N1638" s="7" t="str">
        <f>IF(OR(IFERROR(VALUE(M1638)&lt;80,FALSE),COUNTIF(缓考名单!$A$2:$A$49,$F1638&amp;"")&gt;0,COUNTIF(缓考名单!$B$2:$B$49,#REF!)&gt;0,IFERROR(VLOOKUP($F1638&amp;"",学年成绩!$A$2:$B$462,2,FALSE)&lt;&gt;"100%",FALSE)),"是","")</f>
        <v>是</v>
      </c>
      <c r="O1638" s="7"/>
      <c r="P1638" s="8" t="s">
        <v>1184</v>
      </c>
    </row>
    <row r="1639" ht="35" customHeight="1" spans="1:16">
      <c r="A1639" s="7">
        <f t="shared" si="34"/>
        <v>555</v>
      </c>
      <c r="B1639" s="7">
        <v>2025</v>
      </c>
      <c r="C1639" s="3" t="s">
        <v>16</v>
      </c>
      <c r="D1639" s="3" t="s">
        <v>73</v>
      </c>
      <c r="E1639" s="3" t="s">
        <v>108</v>
      </c>
      <c r="F1639" s="11" t="s">
        <v>1185</v>
      </c>
      <c r="G1639" s="3" t="s">
        <v>20</v>
      </c>
      <c r="H1639" s="7">
        <v>1.71</v>
      </c>
      <c r="I1639" s="7">
        <v>107</v>
      </c>
      <c r="J1639" s="7">
        <v>47.15</v>
      </c>
      <c r="K1639" s="7">
        <f t="shared" si="33"/>
        <v>555</v>
      </c>
      <c r="L1639" s="7">
        <v>106</v>
      </c>
      <c r="M1639" s="7" t="str">
        <f>IF(COUNTIF(体测成绩!$A$2:$A$530,$F1639&amp;"")=0,"",IF(VLOOKUP($F1639&amp;"",体测成绩!$A$2:$B$530,2,FALSE)="免测",80,VLOOKUP($F1639&amp;"",体测成绩!$A$2:$B$530,2,FALSE)))</f>
        <v>69.4</v>
      </c>
      <c r="N1639" s="7" t="str">
        <f>IF(OR(IFERROR(VALUE(M1639)&lt;80,FALSE),COUNTIF(缓考名单!$A$2:$A$49,$F1639&amp;"")&gt;0,COUNTIF(缓考名单!$B$2:$B$49,#REF!)&gt;0,IFERROR(VLOOKUP($F1639&amp;"",学年成绩!$A$2:$B$462,2,FALSE)&lt;&gt;"100%",FALSE)),"是","")</f>
        <v>是</v>
      </c>
      <c r="O1639" s="7"/>
      <c r="P1639" s="8" t="s">
        <v>1186</v>
      </c>
    </row>
    <row r="1640" ht="35" customHeight="1" spans="1:16">
      <c r="A1640" s="7">
        <f t="shared" si="34"/>
        <v>556</v>
      </c>
      <c r="B1640" s="7">
        <v>2025</v>
      </c>
      <c r="C1640" s="3" t="s">
        <v>16</v>
      </c>
      <c r="D1640" s="3" t="s">
        <v>40</v>
      </c>
      <c r="E1640" s="3" t="s">
        <v>41</v>
      </c>
      <c r="F1640" s="11" t="s">
        <v>1187</v>
      </c>
      <c r="G1640" s="3" t="s">
        <v>19</v>
      </c>
      <c r="H1640" s="7">
        <v>1.95</v>
      </c>
      <c r="I1640" s="7">
        <v>33</v>
      </c>
      <c r="J1640" s="7">
        <v>46.85</v>
      </c>
      <c r="K1640" s="7">
        <f t="shared" si="33"/>
        <v>556</v>
      </c>
      <c r="L1640" s="7">
        <v>33</v>
      </c>
      <c r="M1640" s="7" t="str">
        <f>IF(COUNTIF(体测成绩!$A$2:$A$530,$F1640&amp;"")=0,"",IF(VLOOKUP($F1640&amp;"",体测成绩!$A$2:$B$530,2,FALSE)="免测",80,VLOOKUP($F1640&amp;"",体测成绩!$A$2:$B$530,2,FALSE)))</f>
        <v>70.0</v>
      </c>
      <c r="N1640" s="7" t="str">
        <f>IF(OR(IFERROR(VALUE(M1640)&lt;80,FALSE),COUNTIF(缓考名单!$A$2:$A$49,$F1640&amp;"")&gt;0,COUNTIF(缓考名单!$B$2:$B$49,#REF!)&gt;0,IFERROR(VLOOKUP($F1640&amp;"",学年成绩!$A$2:$B$462,2,FALSE)&lt;&gt;"100%",FALSE)),"是","")</f>
        <v>是</v>
      </c>
      <c r="O1640" s="7"/>
      <c r="P1640" s="8" t="s">
        <v>1188</v>
      </c>
    </row>
    <row r="1641" ht="35" customHeight="1" spans="1:16">
      <c r="A1641" s="7">
        <f t="shared" si="34"/>
        <v>557</v>
      </c>
      <c r="B1641" s="7">
        <v>2025</v>
      </c>
      <c r="C1641" s="3" t="s">
        <v>16</v>
      </c>
      <c r="D1641" s="3" t="s">
        <v>73</v>
      </c>
      <c r="E1641" s="3" t="s">
        <v>175</v>
      </c>
      <c r="F1641" s="11" t="s">
        <v>1189</v>
      </c>
      <c r="G1641" s="3" t="s">
        <v>19</v>
      </c>
      <c r="H1641" s="7">
        <v>1.94</v>
      </c>
      <c r="I1641" s="7">
        <v>106</v>
      </c>
      <c r="J1641" s="7">
        <v>46.19</v>
      </c>
      <c r="K1641" s="7">
        <f t="shared" si="33"/>
        <v>557</v>
      </c>
      <c r="L1641" s="7">
        <v>107</v>
      </c>
      <c r="M1641" s="7" t="str">
        <f>IF(COUNTIF(体测成绩!$A$2:$A$530,$F1641&amp;"")=0,"",IF(VLOOKUP($F1641&amp;"",体测成绩!$A$2:$B$530,2,FALSE)="免测",80,VLOOKUP($F1641&amp;"",体测成绩!$A$2:$B$530,2,FALSE)))</f>
        <v>76.6</v>
      </c>
      <c r="N1641" s="7" t="str">
        <f>IF(OR(IFERROR(VALUE(M1641)&lt;80,FALSE),COUNTIF(缓考名单!$A$2:$A$49,$F1641&amp;"")&gt;0,COUNTIF(缓考名单!$B$2:$B$49,#REF!)&gt;0,IFERROR(VLOOKUP($F1641&amp;"",学年成绩!$A$2:$B$462,2,FALSE)&lt;&gt;"100%",FALSE)),"是","")</f>
        <v>是</v>
      </c>
      <c r="O1641" s="7"/>
      <c r="P1641" s="8" t="s">
        <v>1190</v>
      </c>
    </row>
    <row r="1642" ht="35" customHeight="1" spans="1:16">
      <c r="A1642" s="7">
        <f t="shared" si="34"/>
        <v>558</v>
      </c>
      <c r="B1642" s="7">
        <v>2025</v>
      </c>
      <c r="C1642" s="3" t="s">
        <v>16</v>
      </c>
      <c r="D1642" s="3" t="s">
        <v>26</v>
      </c>
      <c r="E1642" s="3" t="s">
        <v>105</v>
      </c>
      <c r="F1642" s="11" t="s">
        <v>1191</v>
      </c>
      <c r="G1642" s="3" t="s">
        <v>19</v>
      </c>
      <c r="H1642" s="7">
        <v>1.92</v>
      </c>
      <c r="I1642" s="7">
        <v>102</v>
      </c>
      <c r="J1642" s="7">
        <v>45.91</v>
      </c>
      <c r="K1642" s="7">
        <f t="shared" si="33"/>
        <v>558</v>
      </c>
      <c r="L1642" s="7">
        <v>102</v>
      </c>
      <c r="M1642" s="7" t="str">
        <f>IF(COUNTIF(体测成绩!$A$2:$A$530,$F1642&amp;"")=0,"",IF(VLOOKUP($F1642&amp;"",体测成绩!$A$2:$B$530,2,FALSE)="免测",80,VLOOKUP($F1642&amp;"",体测成绩!$A$2:$B$530,2,FALSE)))</f>
        <v>84.0</v>
      </c>
      <c r="N1642" s="7" t="str">
        <f>IF(OR(IFERROR(VALUE(M1642)&lt;80,FALSE),COUNTIF(缓考名单!$A$2:$A$49,$F1642&amp;"")&gt;0,COUNTIF(缓考名单!$B$2:$B$49,#REF!)&gt;0,IFERROR(VLOOKUP($F1642&amp;"",学年成绩!$A$2:$B$462,2,FALSE)&lt;&gt;"100%",FALSE)),"是","")</f>
        <v>是</v>
      </c>
      <c r="O1642" s="7"/>
      <c r="P1642" s="8" t="s">
        <v>1192</v>
      </c>
    </row>
    <row r="1643" ht="35" customHeight="1" spans="1:16">
      <c r="A1643" s="7">
        <f t="shared" si="34"/>
        <v>559</v>
      </c>
      <c r="B1643" s="7">
        <v>2025</v>
      </c>
      <c r="C1643" s="3" t="s">
        <v>16</v>
      </c>
      <c r="D1643" s="3" t="s">
        <v>31</v>
      </c>
      <c r="E1643" s="3" t="s">
        <v>32</v>
      </c>
      <c r="F1643" s="11" t="s">
        <v>1193</v>
      </c>
      <c r="G1643" s="3" t="s">
        <v>19</v>
      </c>
      <c r="H1643" s="7">
        <v>1.9</v>
      </c>
      <c r="I1643" s="7">
        <v>32</v>
      </c>
      <c r="J1643" s="7">
        <v>45.57</v>
      </c>
      <c r="K1643" s="7">
        <f t="shared" si="33"/>
        <v>559</v>
      </c>
      <c r="L1643" s="7">
        <v>32</v>
      </c>
      <c r="M1643" s="7" t="str">
        <f>IF(COUNTIF(体测成绩!$A$2:$A$530,$F1643&amp;"")=0,"",IF(VLOOKUP($F1643&amp;"",体测成绩!$A$2:$B$530,2,FALSE)="免测",80,VLOOKUP($F1643&amp;"",体测成绩!$A$2:$B$530,2,FALSE)))</f>
        <v>69.8</v>
      </c>
      <c r="N1643" s="7" t="str">
        <f>IF(OR(IFERROR(VALUE(M1643)&lt;80,FALSE),COUNTIF(缓考名单!$A$2:$A$49,$F1643&amp;"")&gt;0,COUNTIF(缓考名单!$B$2:$B$49,#REF!)&gt;0,IFERROR(VLOOKUP($F1643&amp;"",学年成绩!$A$2:$B$462,2,FALSE)&lt;&gt;"100%",FALSE)),"是","")</f>
        <v>是</v>
      </c>
      <c r="O1643" s="7"/>
      <c r="P1643" s="8" t="s">
        <v>1194</v>
      </c>
    </row>
    <row r="1644" ht="35" customHeight="1" spans="1:16">
      <c r="A1644" s="7">
        <f t="shared" si="34"/>
        <v>560</v>
      </c>
      <c r="B1644" s="7">
        <v>2025</v>
      </c>
      <c r="C1644" s="3" t="s">
        <v>16</v>
      </c>
      <c r="D1644" s="3" t="s">
        <v>99</v>
      </c>
      <c r="E1644" s="3" t="s">
        <v>100</v>
      </c>
      <c r="F1644" s="11" t="s">
        <v>1195</v>
      </c>
      <c r="G1644" s="3" t="s">
        <v>19</v>
      </c>
      <c r="H1644" s="7">
        <v>1.84</v>
      </c>
      <c r="I1644" s="7">
        <v>76</v>
      </c>
      <c r="J1644" s="7">
        <v>44.68</v>
      </c>
      <c r="K1644" s="7">
        <f t="shared" si="33"/>
        <v>560</v>
      </c>
      <c r="L1644" s="7">
        <v>76</v>
      </c>
      <c r="M1644" s="7" t="str">
        <f>IF(COUNTIF(体测成绩!$A$2:$A$530,$F1644&amp;"")=0,"",IF(VLOOKUP($F1644&amp;"",体测成绩!$A$2:$B$530,2,FALSE)="免测",80,VLOOKUP($F1644&amp;"",体测成绩!$A$2:$B$530,2,FALSE)))</f>
        <v>62.0</v>
      </c>
      <c r="N1644" s="7" t="str">
        <f>IF(OR(IFERROR(VALUE(M1644)&lt;80,FALSE),COUNTIF(缓考名单!$A$2:$A$49,$F1644&amp;"")&gt;0,COUNTIF(缓考名单!$B$2:$B$49,#REF!)&gt;0,IFERROR(VLOOKUP($F1644&amp;"",学年成绩!$A$2:$B$462,2,FALSE)&lt;&gt;"100%",FALSE)),"是","")</f>
        <v>是</v>
      </c>
      <c r="O1644" s="7"/>
      <c r="P1644" s="8" t="s">
        <v>1196</v>
      </c>
    </row>
    <row r="1645" ht="35" customHeight="1" spans="1:16">
      <c r="A1645" s="7">
        <f t="shared" si="34"/>
        <v>561</v>
      </c>
      <c r="B1645" s="7">
        <v>2025</v>
      </c>
      <c r="C1645" s="3" t="s">
        <v>16</v>
      </c>
      <c r="D1645" s="3" t="s">
        <v>46</v>
      </c>
      <c r="E1645" s="3" t="s">
        <v>94</v>
      </c>
      <c r="F1645" s="11" t="s">
        <v>1197</v>
      </c>
      <c r="G1645" s="3" t="s">
        <v>19</v>
      </c>
      <c r="H1645" s="7">
        <v>1.73</v>
      </c>
      <c r="I1645" s="7">
        <v>109</v>
      </c>
      <c r="J1645" s="7">
        <v>43.68</v>
      </c>
      <c r="K1645" s="7">
        <f t="shared" si="33"/>
        <v>561</v>
      </c>
      <c r="L1645" s="7">
        <v>109</v>
      </c>
      <c r="M1645" s="7" t="str">
        <f>IF(COUNTIF(体测成绩!$A$2:$A$530,$F1645&amp;"")=0,"",IF(VLOOKUP($F1645&amp;"",体测成绩!$A$2:$B$530,2,FALSE)="免测",80,VLOOKUP($F1645&amp;"",体测成绩!$A$2:$B$530,2,FALSE)))</f>
        <v>81.5</v>
      </c>
      <c r="N1645" s="7" t="str">
        <f>IF(OR(IFERROR(VALUE(M1645)&lt;80,FALSE),COUNTIF(缓考名单!$A$2:$A$49,$F1645&amp;"")&gt;0,COUNTIF(缓考名单!$B$2:$B$49,#REF!)&gt;0,IFERROR(VLOOKUP($F1645&amp;"",学年成绩!$A$2:$B$462,2,FALSE)&lt;&gt;"100%",FALSE)),"是","")</f>
        <v/>
      </c>
      <c r="O1645" s="7"/>
      <c r="P1645" s="8" t="s">
        <v>1198</v>
      </c>
    </row>
    <row r="1646" ht="35" customHeight="1" spans="1:16">
      <c r="A1646" s="7">
        <f t="shared" si="34"/>
        <v>562</v>
      </c>
      <c r="B1646" s="7">
        <v>2025</v>
      </c>
      <c r="C1646" s="3" t="s">
        <v>16</v>
      </c>
      <c r="D1646" s="3" t="s">
        <v>73</v>
      </c>
      <c r="E1646" s="3" t="s">
        <v>108</v>
      </c>
      <c r="F1646" s="11" t="s">
        <v>1199</v>
      </c>
      <c r="G1646" s="3" t="s">
        <v>19</v>
      </c>
      <c r="H1646" s="7">
        <v>1.59</v>
      </c>
      <c r="I1646" s="7">
        <v>108</v>
      </c>
      <c r="J1646" s="7">
        <v>41.71</v>
      </c>
      <c r="K1646" s="7">
        <f t="shared" si="33"/>
        <v>562</v>
      </c>
      <c r="L1646" s="7">
        <v>108</v>
      </c>
      <c r="M1646" s="7" t="str">
        <f>IF(COUNTIF(体测成绩!$A$2:$A$530,$F1646&amp;"")=0,"",IF(VLOOKUP($F1646&amp;"",体测成绩!$A$2:$B$530,2,FALSE)="免测",80,VLOOKUP($F1646&amp;"",体测成绩!$A$2:$B$530,2,FALSE)))</f>
        <v>63.2</v>
      </c>
      <c r="N1646" s="7" t="str">
        <f>IF(OR(IFERROR(VALUE(M1646)&lt;80,FALSE),COUNTIF(缓考名单!$A$2:$A$49,$F1646&amp;"")&gt;0,COUNTIF(缓考名单!$B$2:$B$49,#REF!)&gt;0,IFERROR(VLOOKUP($F1646&amp;"",学年成绩!$A$2:$B$462,2,FALSE)&lt;&gt;"100%",FALSE)),"是","")</f>
        <v>是</v>
      </c>
      <c r="O1646" s="7"/>
      <c r="P1646" s="8" t="s">
        <v>1200</v>
      </c>
    </row>
    <row r="1647" ht="35" customHeight="1" spans="1:16">
      <c r="A1647" s="7">
        <f t="shared" si="34"/>
        <v>563</v>
      </c>
      <c r="B1647" s="7">
        <v>2025</v>
      </c>
      <c r="C1647" s="3" t="s">
        <v>16</v>
      </c>
      <c r="D1647" s="3" t="s">
        <v>99</v>
      </c>
      <c r="E1647" s="3" t="s">
        <v>100</v>
      </c>
      <c r="F1647" s="11" t="s">
        <v>1201</v>
      </c>
      <c r="G1647" s="3" t="s">
        <v>19</v>
      </c>
      <c r="H1647" s="7">
        <v>1.38</v>
      </c>
      <c r="I1647" s="7">
        <v>77</v>
      </c>
      <c r="J1647" s="7">
        <v>39.37</v>
      </c>
      <c r="K1647" s="7">
        <f t="shared" si="33"/>
        <v>563</v>
      </c>
      <c r="L1647" s="7">
        <v>77</v>
      </c>
      <c r="M1647" s="7" t="str">
        <f>IF(COUNTIF(体测成绩!$A$2:$A$530,$F1647&amp;"")=0,"",IF(VLOOKUP($F1647&amp;"",体测成绩!$A$2:$B$530,2,FALSE)="免测",80,VLOOKUP($F1647&amp;"",体测成绩!$A$2:$B$530,2,FALSE)))</f>
        <v>73.0</v>
      </c>
      <c r="N1647" s="7" t="str">
        <f>IF(OR(IFERROR(VALUE(M1647)&lt;80,FALSE),COUNTIF(缓考名单!$A$2:$A$49,$F1647&amp;"")&gt;0,COUNTIF(缓考名单!$B$2:$B$49,#REF!)&gt;0,IFERROR(VLOOKUP($F1647&amp;"",学年成绩!$A$2:$B$462,2,FALSE)&lt;&gt;"100%",FALSE)),"是","")</f>
        <v>是</v>
      </c>
      <c r="O1647" s="7"/>
      <c r="P1647" s="8" t="s">
        <v>1202</v>
      </c>
    </row>
    <row r="1648" ht="35" customHeight="1" spans="1:16">
      <c r="A1648" s="7">
        <f t="shared" si="34"/>
        <v>564</v>
      </c>
      <c r="B1648" s="7">
        <v>2025</v>
      </c>
      <c r="C1648" s="3" t="s">
        <v>16</v>
      </c>
      <c r="D1648" s="3" t="s">
        <v>40</v>
      </c>
      <c r="E1648" s="3" t="s">
        <v>41</v>
      </c>
      <c r="F1648" s="11" t="s">
        <v>1203</v>
      </c>
      <c r="G1648" s="3" t="s">
        <v>19</v>
      </c>
      <c r="H1648" s="7">
        <v>1.19</v>
      </c>
      <c r="I1648" s="7">
        <v>34</v>
      </c>
      <c r="J1648" s="7">
        <v>37.3</v>
      </c>
      <c r="K1648" s="7">
        <f t="shared" si="33"/>
        <v>564</v>
      </c>
      <c r="L1648" s="7">
        <v>34</v>
      </c>
      <c r="M1648" s="7" t="str">
        <f>IF(COUNTIF(体测成绩!$A$2:$A$530,$F1648&amp;"")=0,"",IF(VLOOKUP($F1648&amp;"",体测成绩!$A$2:$B$530,2,FALSE)="免测",80,VLOOKUP($F1648&amp;"",体测成绩!$A$2:$B$530,2,FALSE)))</f>
        <v>63.6</v>
      </c>
      <c r="N1648" s="7" t="str">
        <f>IF(OR(IFERROR(VALUE(M1648)&lt;80,FALSE),COUNTIF(缓考名单!$A$2:$A$49,$F1648&amp;"")&gt;0,COUNTIF(缓考名单!$B$2:$B$49,#REF!)&gt;0,IFERROR(VLOOKUP($F1648&amp;"",学年成绩!$A$2:$B$462,2,FALSE)&lt;&gt;"100%",FALSE)),"是","")</f>
        <v>是</v>
      </c>
      <c r="O1648" s="7"/>
      <c r="P1648" s="8" t="s">
        <v>1204</v>
      </c>
    </row>
    <row r="1658" spans="6:6">
      <c r="F1658" s="10" t="s">
        <v>1205</v>
      </c>
    </row>
  </sheetData>
  <autoFilter xmlns:etc="http://www.wps.cn/officeDocument/2017/etCustomData" ref="A2:L1648" etc:filterBottomFollowUsedRange="0">
    <filterColumn colId="1">
      <customFilters>
        <customFilter operator="equal" val="2025"/>
      </customFilters>
    </filterColumn>
    <sortState ref="A2:L1648">
      <sortCondition ref="J2" descending="1"/>
    </sortState>
    <extLst/>
  </autoFilter>
  <mergeCells count="16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</mergeCells>
  <pageMargins left="0.25" right="0.25" top="0.75" bottom="0.75" header="0.298611111111111" footer="0.298611111111111"/>
  <pageSetup paperSize="9" scale="5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9"/>
  <sheetViews>
    <sheetView workbookViewId="0">
      <selection activeCell="A1" sqref="A1"/>
    </sheetView>
  </sheetViews>
  <sheetFormatPr defaultColWidth="9" defaultRowHeight="13.5" outlineLevelCol="1"/>
  <cols>
    <col min="1" max="1" width="18" style="1" customWidth="1"/>
    <col min="2" max="2" width="12" style="1" customWidth="1"/>
  </cols>
  <sheetData>
    <row r="1" spans="1:2">
      <c r="A1" t="s">
        <v>5</v>
      </c>
      <c r="B1" t="s">
        <v>15</v>
      </c>
    </row>
    <row r="2" spans="1:2">
      <c r="A2" s="2" t="s">
        <v>1133</v>
      </c>
      <c r="B2" t="s">
        <v>1134</v>
      </c>
    </row>
    <row r="3" spans="1:2">
      <c r="A3" s="2" t="s">
        <v>1206</v>
      </c>
      <c r="B3" t="s">
        <v>1207</v>
      </c>
    </row>
    <row r="4" spans="1:2">
      <c r="A4" s="2" t="s">
        <v>1208</v>
      </c>
      <c r="B4" t="s">
        <v>1209</v>
      </c>
    </row>
    <row r="5" spans="1:2">
      <c r="A5" s="2" t="s">
        <v>1081</v>
      </c>
      <c r="B5" t="s">
        <v>1082</v>
      </c>
    </row>
    <row r="6" spans="1:2">
      <c r="A6" s="2" t="s">
        <v>651</v>
      </c>
      <c r="B6" t="s">
        <v>652</v>
      </c>
    </row>
    <row r="7" spans="1:2">
      <c r="A7" s="2" t="s">
        <v>651</v>
      </c>
      <c r="B7" t="s">
        <v>652</v>
      </c>
    </row>
    <row r="8" spans="1:2">
      <c r="A8" s="2" t="s">
        <v>1210</v>
      </c>
      <c r="B8" t="s">
        <v>1211</v>
      </c>
    </row>
    <row r="9" spans="1:2">
      <c r="A9" s="2" t="s">
        <v>1212</v>
      </c>
      <c r="B9" t="s">
        <v>1213</v>
      </c>
    </row>
    <row r="10" spans="1:2">
      <c r="A10" s="2" t="s">
        <v>1214</v>
      </c>
      <c r="B10" t="s">
        <v>1215</v>
      </c>
    </row>
    <row r="11" spans="1:2">
      <c r="A11" s="2" t="s">
        <v>1216</v>
      </c>
      <c r="B11" t="s">
        <v>1217</v>
      </c>
    </row>
    <row r="12" spans="1:2">
      <c r="A12" s="2" t="s">
        <v>1218</v>
      </c>
      <c r="B12" t="s">
        <v>1219</v>
      </c>
    </row>
    <row r="13" spans="1:2">
      <c r="A13" s="2" t="s">
        <v>1220</v>
      </c>
      <c r="B13" t="s">
        <v>1221</v>
      </c>
    </row>
    <row r="14" spans="1:2">
      <c r="A14" s="2" t="s">
        <v>1220</v>
      </c>
      <c r="B14" t="s">
        <v>1221</v>
      </c>
    </row>
    <row r="15" spans="1:2">
      <c r="A15" s="2" t="s">
        <v>1218</v>
      </c>
      <c r="B15" t="s">
        <v>1219</v>
      </c>
    </row>
    <row r="16" spans="1:2">
      <c r="A16" s="2" t="s">
        <v>1222</v>
      </c>
      <c r="B16" t="s">
        <v>1223</v>
      </c>
    </row>
    <row r="17" spans="1:2">
      <c r="A17" s="2" t="s">
        <v>1224</v>
      </c>
      <c r="B17" t="s">
        <v>1225</v>
      </c>
    </row>
    <row r="18" spans="1:2">
      <c r="A18" s="2" t="s">
        <v>1214</v>
      </c>
      <c r="B18" t="s">
        <v>1215</v>
      </c>
    </row>
    <row r="19" spans="1:2">
      <c r="A19" s="2" t="s">
        <v>1226</v>
      </c>
      <c r="B19" t="s">
        <v>1227</v>
      </c>
    </row>
    <row r="20" spans="1:2">
      <c r="A20" s="2" t="s">
        <v>1228</v>
      </c>
      <c r="B20" t="s">
        <v>1229</v>
      </c>
    </row>
    <row r="21" spans="1:2">
      <c r="A21" s="2" t="s">
        <v>1230</v>
      </c>
      <c r="B21" t="s">
        <v>1231</v>
      </c>
    </row>
    <row r="22" spans="1:2">
      <c r="A22" s="2" t="s">
        <v>1206</v>
      </c>
      <c r="B22" t="s">
        <v>1207</v>
      </c>
    </row>
    <row r="23" spans="1:2">
      <c r="A23" s="2" t="s">
        <v>1232</v>
      </c>
      <c r="B23" t="s">
        <v>1233</v>
      </c>
    </row>
    <row r="24" spans="1:2">
      <c r="A24" s="2" t="s">
        <v>1234</v>
      </c>
      <c r="B24" t="s">
        <v>1235</v>
      </c>
    </row>
    <row r="25" spans="1:2">
      <c r="A25" s="2" t="s">
        <v>1236</v>
      </c>
      <c r="B25" t="s">
        <v>1237</v>
      </c>
    </row>
    <row r="26" spans="1:2">
      <c r="A26" s="2" t="s">
        <v>1226</v>
      </c>
      <c r="B26" t="s">
        <v>1227</v>
      </c>
    </row>
    <row r="27" spans="1:2">
      <c r="A27" s="2" t="s">
        <v>1238</v>
      </c>
      <c r="B27" t="s">
        <v>1239</v>
      </c>
    </row>
    <row r="28" spans="1:2">
      <c r="A28" s="2" t="s">
        <v>1230</v>
      </c>
      <c r="B28" t="s">
        <v>1231</v>
      </c>
    </row>
    <row r="29" spans="1:2">
      <c r="A29" s="2" t="s">
        <v>1216</v>
      </c>
      <c r="B29" t="s">
        <v>1217</v>
      </c>
    </row>
    <row r="30" spans="1:2">
      <c r="A30" s="2" t="s">
        <v>1230</v>
      </c>
      <c r="B30" t="s">
        <v>1231</v>
      </c>
    </row>
    <row r="31" spans="1:2">
      <c r="A31" s="2" t="s">
        <v>1216</v>
      </c>
      <c r="B31" t="s">
        <v>1217</v>
      </c>
    </row>
    <row r="32" spans="1:2">
      <c r="A32" s="2" t="s">
        <v>1240</v>
      </c>
      <c r="B32" t="s">
        <v>1241</v>
      </c>
    </row>
    <row r="33" spans="1:2">
      <c r="A33" s="2" t="s">
        <v>1210</v>
      </c>
      <c r="B33" t="s">
        <v>1211</v>
      </c>
    </row>
    <row r="34" spans="1:2">
      <c r="A34" s="2" t="s">
        <v>1208</v>
      </c>
      <c r="B34" t="s">
        <v>1209</v>
      </c>
    </row>
    <row r="35" spans="1:2">
      <c r="A35" s="2" t="s">
        <v>1230</v>
      </c>
      <c r="B35" t="s">
        <v>1231</v>
      </c>
    </row>
    <row r="36" spans="1:2">
      <c r="A36" s="2" t="s">
        <v>1216</v>
      </c>
      <c r="B36" t="s">
        <v>1217</v>
      </c>
    </row>
    <row r="37" spans="1:2">
      <c r="A37" s="2" t="s">
        <v>1206</v>
      </c>
      <c r="B37" t="s">
        <v>1207</v>
      </c>
    </row>
    <row r="38" spans="1:2">
      <c r="A38" s="2" t="s">
        <v>1081</v>
      </c>
      <c r="B38" t="s">
        <v>1082</v>
      </c>
    </row>
    <row r="39" spans="1:2">
      <c r="A39" s="2" t="s">
        <v>651</v>
      </c>
      <c r="B39" t="s">
        <v>652</v>
      </c>
    </row>
    <row r="40" spans="1:2">
      <c r="A40" s="2" t="s">
        <v>1081</v>
      </c>
      <c r="B40" t="s">
        <v>1082</v>
      </c>
    </row>
    <row r="41" spans="1:2">
      <c r="A41" s="2" t="s">
        <v>1242</v>
      </c>
      <c r="B41" t="s">
        <v>1243</v>
      </c>
    </row>
    <row r="42" spans="1:2">
      <c r="A42" s="2" t="s">
        <v>1081</v>
      </c>
      <c r="B42" t="s">
        <v>1082</v>
      </c>
    </row>
    <row r="43" spans="1:2">
      <c r="A43" s="2" t="s">
        <v>1081</v>
      </c>
      <c r="B43" t="s">
        <v>1082</v>
      </c>
    </row>
    <row r="44" spans="1:2">
      <c r="A44" s="2" t="s">
        <v>651</v>
      </c>
      <c r="B44" t="s">
        <v>652</v>
      </c>
    </row>
    <row r="45" spans="1:2">
      <c r="A45" s="2" t="s">
        <v>38</v>
      </c>
      <c r="B45" t="s">
        <v>39</v>
      </c>
    </row>
    <row r="46" spans="1:2">
      <c r="A46" s="2" t="s">
        <v>1081</v>
      </c>
      <c r="B46" t="s">
        <v>1082</v>
      </c>
    </row>
    <row r="47" spans="1:2">
      <c r="A47" s="2" t="s">
        <v>1244</v>
      </c>
      <c r="B47" t="s">
        <v>1245</v>
      </c>
    </row>
    <row r="48" spans="1:2">
      <c r="A48" s="2" t="s">
        <v>651</v>
      </c>
      <c r="B48" t="s">
        <v>652</v>
      </c>
    </row>
    <row r="49" spans="1:2">
      <c r="A49" s="2" t="s">
        <v>1081</v>
      </c>
      <c r="B49" t="s">
        <v>1082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62"/>
  <sheetViews>
    <sheetView workbookViewId="0">
      <selection activeCell="A1" sqref="A1"/>
    </sheetView>
  </sheetViews>
  <sheetFormatPr defaultColWidth="9" defaultRowHeight="13.5" outlineLevelCol="1"/>
  <cols>
    <col min="1" max="1" width="18" style="1" customWidth="1"/>
    <col min="2" max="2" width="10" style="1" customWidth="1"/>
  </cols>
  <sheetData>
    <row r="1" spans="1:2">
      <c r="A1" t="s">
        <v>5</v>
      </c>
      <c r="B1" t="s">
        <v>1246</v>
      </c>
    </row>
    <row r="2" spans="1:2">
      <c r="A2" s="2" t="s">
        <v>352</v>
      </c>
      <c r="B2" t="s">
        <v>1247</v>
      </c>
    </row>
    <row r="3" spans="1:2">
      <c r="A3" s="2" t="s">
        <v>504</v>
      </c>
      <c r="B3" t="s">
        <v>1247</v>
      </c>
    </row>
    <row r="4" spans="1:2">
      <c r="A4" s="2" t="s">
        <v>101</v>
      </c>
      <c r="B4" t="s">
        <v>1247</v>
      </c>
    </row>
    <row r="5" spans="1:2">
      <c r="A5" s="2" t="s">
        <v>342</v>
      </c>
      <c r="B5" t="s">
        <v>1247</v>
      </c>
    </row>
    <row r="6" spans="1:2">
      <c r="A6" s="2" t="s">
        <v>458</v>
      </c>
      <c r="B6" t="s">
        <v>1247</v>
      </c>
    </row>
    <row r="7" spans="1:2">
      <c r="A7" s="2" t="s">
        <v>725</v>
      </c>
      <c r="B7" t="s">
        <v>1247</v>
      </c>
    </row>
    <row r="8" spans="1:2">
      <c r="A8" s="2" t="s">
        <v>611</v>
      </c>
      <c r="B8" t="s">
        <v>1247</v>
      </c>
    </row>
    <row r="9" spans="1:2">
      <c r="A9" s="2" t="s">
        <v>214</v>
      </c>
      <c r="B9" t="s">
        <v>1247</v>
      </c>
    </row>
    <row r="10" spans="1:2">
      <c r="A10" s="2" t="s">
        <v>52</v>
      </c>
      <c r="B10" t="s">
        <v>1247</v>
      </c>
    </row>
    <row r="11" spans="1:2">
      <c r="A11" s="2" t="s">
        <v>526</v>
      </c>
      <c r="B11" t="s">
        <v>1247</v>
      </c>
    </row>
    <row r="12" spans="1:2">
      <c r="A12" s="2" t="s">
        <v>400</v>
      </c>
      <c r="B12" t="s">
        <v>1247</v>
      </c>
    </row>
    <row r="13" spans="1:2">
      <c r="A13" s="2" t="s">
        <v>575</v>
      </c>
      <c r="B13" t="s">
        <v>1247</v>
      </c>
    </row>
    <row r="14" spans="1:2">
      <c r="A14" s="2" t="s">
        <v>1107</v>
      </c>
      <c r="B14" t="s">
        <v>1248</v>
      </c>
    </row>
    <row r="15" spans="1:2">
      <c r="A15" s="2" t="s">
        <v>1077</v>
      </c>
      <c r="B15" t="s">
        <v>1249</v>
      </c>
    </row>
    <row r="16" spans="1:2">
      <c r="A16" s="2" t="s">
        <v>1056</v>
      </c>
      <c r="B16" t="s">
        <v>1249</v>
      </c>
    </row>
    <row r="17" spans="1:2">
      <c r="A17" s="2" t="s">
        <v>841</v>
      </c>
      <c r="B17" t="s">
        <v>1250</v>
      </c>
    </row>
    <row r="18" spans="1:2">
      <c r="A18" s="2" t="s">
        <v>206</v>
      </c>
      <c r="B18" t="s">
        <v>1247</v>
      </c>
    </row>
    <row r="19" spans="1:2">
      <c r="A19" s="2" t="s">
        <v>198</v>
      </c>
      <c r="B19" t="s">
        <v>1247</v>
      </c>
    </row>
    <row r="20" spans="1:2">
      <c r="A20" s="2" t="s">
        <v>204</v>
      </c>
      <c r="B20" t="s">
        <v>1247</v>
      </c>
    </row>
    <row r="21" spans="1:2">
      <c r="A21" s="2" t="s">
        <v>1014</v>
      </c>
      <c r="B21" t="s">
        <v>1251</v>
      </c>
    </row>
    <row r="22" spans="1:2">
      <c r="A22" s="2" t="s">
        <v>202</v>
      </c>
      <c r="B22" t="s">
        <v>1247</v>
      </c>
    </row>
    <row r="23" spans="1:2">
      <c r="A23" s="2" t="s">
        <v>334</v>
      </c>
      <c r="B23" t="s">
        <v>1247</v>
      </c>
    </row>
    <row r="24" spans="1:2">
      <c r="A24" s="2" t="s">
        <v>657</v>
      </c>
      <c r="B24" t="s">
        <v>1252</v>
      </c>
    </row>
    <row r="25" spans="1:2">
      <c r="A25" s="2" t="s">
        <v>1062</v>
      </c>
      <c r="B25" t="s">
        <v>1253</v>
      </c>
    </row>
    <row r="26" spans="1:2">
      <c r="A26" s="2" t="s">
        <v>230</v>
      </c>
      <c r="B26" t="s">
        <v>1247</v>
      </c>
    </row>
    <row r="27" spans="1:2">
      <c r="A27" s="2" t="s">
        <v>362</v>
      </c>
      <c r="B27" t="s">
        <v>1254</v>
      </c>
    </row>
    <row r="28" spans="1:2">
      <c r="A28" s="2" t="s">
        <v>368</v>
      </c>
      <c r="B28" t="s">
        <v>1247</v>
      </c>
    </row>
    <row r="29" spans="1:2">
      <c r="A29" s="2" t="s">
        <v>835</v>
      </c>
      <c r="B29" t="s">
        <v>1255</v>
      </c>
    </row>
    <row r="30" spans="1:2">
      <c r="A30" s="2" t="s">
        <v>1169</v>
      </c>
      <c r="B30" t="s">
        <v>1256</v>
      </c>
    </row>
    <row r="31" spans="1:2">
      <c r="A31" s="2" t="s">
        <v>1087</v>
      </c>
      <c r="B31" t="s">
        <v>1249</v>
      </c>
    </row>
    <row r="32" spans="1:2">
      <c r="A32" s="2" t="s">
        <v>557</v>
      </c>
      <c r="B32" t="s">
        <v>1247</v>
      </c>
    </row>
    <row r="33" spans="1:2">
      <c r="A33" s="2" t="s">
        <v>867</v>
      </c>
      <c r="B33" t="s">
        <v>1247</v>
      </c>
    </row>
    <row r="34" spans="1:2">
      <c r="A34" s="2" t="s">
        <v>115</v>
      </c>
      <c r="B34" t="s">
        <v>1247</v>
      </c>
    </row>
    <row r="35" spans="1:2">
      <c r="A35" s="2" t="s">
        <v>232</v>
      </c>
      <c r="B35" t="s">
        <v>1247</v>
      </c>
    </row>
    <row r="36" spans="1:2">
      <c r="A36" s="2" t="s">
        <v>163</v>
      </c>
      <c r="B36" t="s">
        <v>1247</v>
      </c>
    </row>
    <row r="37" spans="1:2">
      <c r="A37" s="2" t="s">
        <v>819</v>
      </c>
      <c r="B37" t="s">
        <v>1247</v>
      </c>
    </row>
    <row r="38" spans="1:2">
      <c r="A38" s="2" t="s">
        <v>180</v>
      </c>
      <c r="B38" t="s">
        <v>1247</v>
      </c>
    </row>
    <row r="39" spans="1:2">
      <c r="A39" s="2" t="s">
        <v>1135</v>
      </c>
      <c r="B39" t="s">
        <v>1257</v>
      </c>
    </row>
    <row r="40" spans="1:2">
      <c r="A40" s="2" t="s">
        <v>130</v>
      </c>
      <c r="B40" t="s">
        <v>1247</v>
      </c>
    </row>
    <row r="41" spans="1:2">
      <c r="A41" s="2" t="s">
        <v>542</v>
      </c>
      <c r="B41" t="s">
        <v>1247</v>
      </c>
    </row>
    <row r="42" spans="1:2">
      <c r="A42" s="2" t="s">
        <v>266</v>
      </c>
      <c r="B42" t="s">
        <v>1247</v>
      </c>
    </row>
    <row r="43" spans="1:2">
      <c r="A43" s="2" t="s">
        <v>853</v>
      </c>
      <c r="B43" t="s">
        <v>1247</v>
      </c>
    </row>
    <row r="44" spans="1:2">
      <c r="A44" s="2" t="s">
        <v>44</v>
      </c>
      <c r="B44" t="s">
        <v>1247</v>
      </c>
    </row>
    <row r="45" spans="1:2">
      <c r="A45" s="2" t="s">
        <v>244</v>
      </c>
      <c r="B45" t="s">
        <v>1247</v>
      </c>
    </row>
    <row r="46" spans="1:2">
      <c r="A46" s="2" t="s">
        <v>843</v>
      </c>
      <c r="B46" t="s">
        <v>1258</v>
      </c>
    </row>
    <row r="47" spans="1:2">
      <c r="A47" s="2" t="s">
        <v>597</v>
      </c>
      <c r="B47" t="s">
        <v>1247</v>
      </c>
    </row>
    <row r="48" spans="1:2">
      <c r="A48" s="2" t="s">
        <v>761</v>
      </c>
      <c r="B48" t="s">
        <v>1247</v>
      </c>
    </row>
    <row r="49" spans="1:2">
      <c r="A49" s="2" t="s">
        <v>300</v>
      </c>
      <c r="B49" t="s">
        <v>1247</v>
      </c>
    </row>
    <row r="50" spans="1:2">
      <c r="A50" s="2" t="s">
        <v>490</v>
      </c>
      <c r="B50" t="s">
        <v>1247</v>
      </c>
    </row>
    <row r="51" spans="1:2">
      <c r="A51" s="2" t="s">
        <v>635</v>
      </c>
      <c r="B51" t="s">
        <v>1247</v>
      </c>
    </row>
    <row r="52" spans="1:2">
      <c r="A52" s="2" t="s">
        <v>805</v>
      </c>
      <c r="B52" t="s">
        <v>1259</v>
      </c>
    </row>
    <row r="53" spans="1:2">
      <c r="A53" s="2" t="s">
        <v>641</v>
      </c>
      <c r="B53" t="s">
        <v>1247</v>
      </c>
    </row>
    <row r="54" spans="1:2">
      <c r="A54" s="2" t="s">
        <v>314</v>
      </c>
      <c r="B54" t="s">
        <v>1247</v>
      </c>
    </row>
    <row r="55" spans="1:2">
      <c r="A55" s="2" t="s">
        <v>1191</v>
      </c>
      <c r="B55" t="s">
        <v>1260</v>
      </c>
    </row>
    <row r="56" spans="1:2">
      <c r="A56" s="2" t="s">
        <v>609</v>
      </c>
      <c r="B56" t="s">
        <v>1247</v>
      </c>
    </row>
    <row r="57" spans="1:2">
      <c r="A57" s="2" t="s">
        <v>1261</v>
      </c>
      <c r="B57" t="s">
        <v>1262</v>
      </c>
    </row>
    <row r="58" spans="1:2">
      <c r="A58" s="2" t="s">
        <v>911</v>
      </c>
      <c r="B58" t="s">
        <v>1259</v>
      </c>
    </row>
    <row r="59" spans="1:2">
      <c r="A59" s="2" t="s">
        <v>498</v>
      </c>
      <c r="B59" t="s">
        <v>1247</v>
      </c>
    </row>
    <row r="60" spans="1:2">
      <c r="A60" s="2" t="s">
        <v>1179</v>
      </c>
      <c r="B60" t="s">
        <v>1263</v>
      </c>
    </row>
    <row r="61" spans="1:2">
      <c r="A61" s="2" t="s">
        <v>210</v>
      </c>
      <c r="B61" t="s">
        <v>1247</v>
      </c>
    </row>
    <row r="62" spans="1:2">
      <c r="A62" s="2" t="s">
        <v>360</v>
      </c>
      <c r="B62" t="s">
        <v>1247</v>
      </c>
    </row>
    <row r="63" spans="1:2">
      <c r="A63" s="2" t="s">
        <v>506</v>
      </c>
      <c r="B63" t="s">
        <v>1247</v>
      </c>
    </row>
    <row r="64" spans="1:2">
      <c r="A64" s="2" t="s">
        <v>422</v>
      </c>
      <c r="B64" t="s">
        <v>1247</v>
      </c>
    </row>
    <row r="65" spans="1:2">
      <c r="A65" s="2" t="s">
        <v>97</v>
      </c>
      <c r="B65" t="s">
        <v>1247</v>
      </c>
    </row>
    <row r="66" spans="1:2">
      <c r="A66" s="2" t="s">
        <v>735</v>
      </c>
      <c r="B66" t="s">
        <v>1247</v>
      </c>
    </row>
    <row r="67" spans="1:2">
      <c r="A67" s="2" t="s">
        <v>454</v>
      </c>
      <c r="B67" t="s">
        <v>1247</v>
      </c>
    </row>
    <row r="68" spans="1:2">
      <c r="A68" s="2" t="s">
        <v>809</v>
      </c>
      <c r="B68" t="s">
        <v>1264</v>
      </c>
    </row>
    <row r="69" spans="1:2">
      <c r="A69" s="2" t="s">
        <v>42</v>
      </c>
      <c r="B69" t="s">
        <v>1247</v>
      </c>
    </row>
    <row r="70" spans="1:2">
      <c r="A70" s="2" t="s">
        <v>106</v>
      </c>
      <c r="B70" t="s">
        <v>1247</v>
      </c>
    </row>
    <row r="71" spans="1:2">
      <c r="A71" s="2" t="s">
        <v>815</v>
      </c>
      <c r="B71" t="s">
        <v>1247</v>
      </c>
    </row>
    <row r="72" spans="1:2">
      <c r="A72" s="2" t="s">
        <v>1000</v>
      </c>
      <c r="B72" t="s">
        <v>1251</v>
      </c>
    </row>
    <row r="73" spans="1:2">
      <c r="A73" s="2" t="s">
        <v>1050</v>
      </c>
      <c r="B73" t="s">
        <v>1265</v>
      </c>
    </row>
    <row r="74" spans="1:2">
      <c r="A74" s="2" t="s">
        <v>528</v>
      </c>
      <c r="B74" t="s">
        <v>1266</v>
      </c>
    </row>
    <row r="75" spans="1:2">
      <c r="A75" s="2" t="s">
        <v>280</v>
      </c>
      <c r="B75" t="s">
        <v>1247</v>
      </c>
    </row>
    <row r="76" spans="1:2">
      <c r="A76" s="2" t="s">
        <v>186</v>
      </c>
      <c r="B76" t="s">
        <v>1247</v>
      </c>
    </row>
    <row r="77" spans="1:2">
      <c r="A77" s="2" t="s">
        <v>142</v>
      </c>
      <c r="B77" t="s">
        <v>1247</v>
      </c>
    </row>
    <row r="78" spans="1:2">
      <c r="A78" s="2" t="s">
        <v>747</v>
      </c>
      <c r="B78" t="s">
        <v>1255</v>
      </c>
    </row>
    <row r="79" spans="1:2">
      <c r="A79" s="2" t="s">
        <v>344</v>
      </c>
      <c r="B79" t="s">
        <v>1247</v>
      </c>
    </row>
    <row r="80" spans="1:2">
      <c r="A80" s="2" t="s">
        <v>677</v>
      </c>
      <c r="B80" t="s">
        <v>1247</v>
      </c>
    </row>
    <row r="81" spans="1:2">
      <c r="A81" s="2" t="s">
        <v>833</v>
      </c>
      <c r="B81" t="s">
        <v>1266</v>
      </c>
    </row>
    <row r="82" spans="1:2">
      <c r="A82" s="2" t="s">
        <v>1004</v>
      </c>
      <c r="B82" t="s">
        <v>1259</v>
      </c>
    </row>
    <row r="83" spans="1:2">
      <c r="A83" s="2" t="s">
        <v>605</v>
      </c>
      <c r="B83" t="s">
        <v>1247</v>
      </c>
    </row>
    <row r="84" spans="1:2">
      <c r="A84" s="2" t="s">
        <v>857</v>
      </c>
      <c r="B84" t="s">
        <v>1247</v>
      </c>
    </row>
    <row r="85" spans="1:2">
      <c r="A85" s="2" t="s">
        <v>1113</v>
      </c>
      <c r="B85" t="s">
        <v>1267</v>
      </c>
    </row>
    <row r="86" spans="1:2">
      <c r="A86" s="2" t="s">
        <v>793</v>
      </c>
      <c r="B86" t="s">
        <v>1247</v>
      </c>
    </row>
    <row r="87" spans="1:2">
      <c r="A87" s="2" t="s">
        <v>55</v>
      </c>
      <c r="B87" t="s">
        <v>1247</v>
      </c>
    </row>
    <row r="88" spans="1:2">
      <c r="A88" s="2" t="s">
        <v>532</v>
      </c>
      <c r="B88" t="s">
        <v>1247</v>
      </c>
    </row>
    <row r="89" spans="1:2">
      <c r="A89" s="2" t="s">
        <v>709</v>
      </c>
      <c r="B89" t="s">
        <v>1247</v>
      </c>
    </row>
    <row r="90" spans="1:2">
      <c r="A90" s="2" t="s">
        <v>120</v>
      </c>
      <c r="B90" t="s">
        <v>1247</v>
      </c>
    </row>
    <row r="91" spans="1:2">
      <c r="A91" s="2" t="s">
        <v>863</v>
      </c>
      <c r="B91" t="s">
        <v>1268</v>
      </c>
    </row>
    <row r="92" spans="1:2">
      <c r="A92" s="2" t="s">
        <v>402</v>
      </c>
      <c r="B92" t="s">
        <v>1247</v>
      </c>
    </row>
    <row r="93" spans="1:2">
      <c r="A93" s="2" t="s">
        <v>278</v>
      </c>
      <c r="B93" t="s">
        <v>1247</v>
      </c>
    </row>
    <row r="94" spans="1:2">
      <c r="A94" s="2" t="s">
        <v>294</v>
      </c>
      <c r="B94" t="s">
        <v>1247</v>
      </c>
    </row>
    <row r="95" spans="1:2">
      <c r="A95" s="2" t="s">
        <v>374</v>
      </c>
      <c r="B95" t="s">
        <v>1247</v>
      </c>
    </row>
    <row r="96" spans="1:2">
      <c r="A96" s="2" t="s">
        <v>679</v>
      </c>
      <c r="B96" t="s">
        <v>1247</v>
      </c>
    </row>
    <row r="97" spans="1:2">
      <c r="A97" s="2" t="s">
        <v>514</v>
      </c>
      <c r="B97" t="s">
        <v>1247</v>
      </c>
    </row>
    <row r="98" spans="1:2">
      <c r="A98" s="2" t="s">
        <v>1026</v>
      </c>
      <c r="B98" t="s">
        <v>1259</v>
      </c>
    </row>
    <row r="99" spans="1:2">
      <c r="A99" s="2" t="s">
        <v>538</v>
      </c>
      <c r="B99" t="s">
        <v>1247</v>
      </c>
    </row>
    <row r="100" spans="1:2">
      <c r="A100" s="2" t="s">
        <v>85</v>
      </c>
      <c r="B100" t="s">
        <v>1247</v>
      </c>
    </row>
    <row r="101" spans="1:2">
      <c r="A101" s="2" t="s">
        <v>1028</v>
      </c>
      <c r="B101" t="s">
        <v>1269</v>
      </c>
    </row>
    <row r="102" spans="1:2">
      <c r="A102" s="2" t="s">
        <v>236</v>
      </c>
      <c r="B102" t="s">
        <v>1247</v>
      </c>
    </row>
    <row r="103" spans="1:2">
      <c r="A103" s="2" t="s">
        <v>743</v>
      </c>
      <c r="B103" t="s">
        <v>1247</v>
      </c>
    </row>
    <row r="104" spans="1:2">
      <c r="A104" s="2" t="s">
        <v>103</v>
      </c>
      <c r="B104" t="s">
        <v>1247</v>
      </c>
    </row>
    <row r="105" spans="1:2">
      <c r="A105" s="2" t="s">
        <v>699</v>
      </c>
      <c r="B105" t="s">
        <v>1270</v>
      </c>
    </row>
    <row r="106" spans="1:2">
      <c r="A106" s="2" t="s">
        <v>1042</v>
      </c>
      <c r="B106" t="s">
        <v>1252</v>
      </c>
    </row>
    <row r="107" spans="1:2">
      <c r="A107" s="2" t="s">
        <v>889</v>
      </c>
      <c r="B107" t="s">
        <v>1254</v>
      </c>
    </row>
    <row r="108" spans="1:2">
      <c r="A108" s="2" t="s">
        <v>92</v>
      </c>
      <c r="B108" t="s">
        <v>1247</v>
      </c>
    </row>
    <row r="109" spans="1:2">
      <c r="A109" s="2" t="s">
        <v>326</v>
      </c>
      <c r="B109" t="s">
        <v>1247</v>
      </c>
    </row>
    <row r="110" spans="1:2">
      <c r="A110" s="2" t="s">
        <v>1012</v>
      </c>
      <c r="B110" t="s">
        <v>1251</v>
      </c>
    </row>
    <row r="111" spans="1:2">
      <c r="A111" s="2" t="s">
        <v>759</v>
      </c>
      <c r="B111" t="s">
        <v>1247</v>
      </c>
    </row>
    <row r="112" spans="1:2">
      <c r="A112" s="2" t="s">
        <v>783</v>
      </c>
      <c r="B112" t="s">
        <v>1270</v>
      </c>
    </row>
    <row r="113" spans="1:2">
      <c r="A113" s="2" t="s">
        <v>420</v>
      </c>
      <c r="B113" t="s">
        <v>1247</v>
      </c>
    </row>
    <row r="114" spans="1:2">
      <c r="A114" s="2" t="s">
        <v>895</v>
      </c>
      <c r="B114" t="s">
        <v>1271</v>
      </c>
    </row>
    <row r="115" spans="1:2">
      <c r="A115" s="2" t="s">
        <v>669</v>
      </c>
      <c r="B115" t="s">
        <v>1247</v>
      </c>
    </row>
    <row r="116" spans="1:2">
      <c r="A116" s="2" t="s">
        <v>522</v>
      </c>
      <c r="B116" t="s">
        <v>1247</v>
      </c>
    </row>
    <row r="117" spans="1:2">
      <c r="A117" s="2" t="s">
        <v>450</v>
      </c>
      <c r="B117" t="s">
        <v>1247</v>
      </c>
    </row>
    <row r="118" spans="1:2">
      <c r="A118" s="2" t="s">
        <v>382</v>
      </c>
      <c r="B118" t="s">
        <v>1247</v>
      </c>
    </row>
    <row r="119" spans="1:2">
      <c r="A119" s="2" t="s">
        <v>128</v>
      </c>
      <c r="B119" t="s">
        <v>1247</v>
      </c>
    </row>
    <row r="120" spans="1:2">
      <c r="A120" s="2" t="s">
        <v>1131</v>
      </c>
      <c r="B120" t="s">
        <v>1272</v>
      </c>
    </row>
    <row r="121" spans="1:2">
      <c r="A121" s="2" t="s">
        <v>1071</v>
      </c>
      <c r="B121" t="s">
        <v>1256</v>
      </c>
    </row>
    <row r="122" spans="1:2">
      <c r="A122" s="2" t="s">
        <v>167</v>
      </c>
      <c r="B122" t="s">
        <v>1247</v>
      </c>
    </row>
    <row r="123" spans="1:2">
      <c r="A123" s="2" t="s">
        <v>264</v>
      </c>
      <c r="B123" t="s">
        <v>1247</v>
      </c>
    </row>
    <row r="124" spans="1:2">
      <c r="A124" s="2" t="s">
        <v>408</v>
      </c>
      <c r="B124" t="s">
        <v>1247</v>
      </c>
    </row>
    <row r="125" spans="1:2">
      <c r="A125" s="2" t="s">
        <v>38</v>
      </c>
      <c r="B125" t="s">
        <v>1247</v>
      </c>
    </row>
    <row r="126" spans="1:2">
      <c r="A126" s="2" t="s">
        <v>547</v>
      </c>
      <c r="B126" t="s">
        <v>1270</v>
      </c>
    </row>
    <row r="127" spans="1:2">
      <c r="A127" s="2" t="s">
        <v>296</v>
      </c>
      <c r="B127" t="s">
        <v>1247</v>
      </c>
    </row>
    <row r="128" spans="1:2">
      <c r="A128" s="2" t="s">
        <v>887</v>
      </c>
      <c r="B128" t="s">
        <v>1270</v>
      </c>
    </row>
    <row r="129" spans="1:2">
      <c r="A129" s="2" t="s">
        <v>929</v>
      </c>
      <c r="B129" t="s">
        <v>1270</v>
      </c>
    </row>
    <row r="130" spans="1:2">
      <c r="A130" s="2" t="s">
        <v>849</v>
      </c>
      <c r="B130" t="s">
        <v>1252</v>
      </c>
    </row>
    <row r="131" spans="1:2">
      <c r="A131" s="2" t="s">
        <v>1137</v>
      </c>
      <c r="B131" t="s">
        <v>1265</v>
      </c>
    </row>
    <row r="132" spans="1:2">
      <c r="A132" s="2" t="s">
        <v>354</v>
      </c>
      <c r="B132" t="s">
        <v>1247</v>
      </c>
    </row>
    <row r="133" spans="1:2">
      <c r="A133" s="2" t="s">
        <v>220</v>
      </c>
      <c r="B133" t="s">
        <v>1247</v>
      </c>
    </row>
    <row r="134" spans="1:2">
      <c r="A134" s="2" t="s">
        <v>581</v>
      </c>
      <c r="B134" t="s">
        <v>1247</v>
      </c>
    </row>
    <row r="135" spans="1:2">
      <c r="A135" s="2" t="s">
        <v>1203</v>
      </c>
      <c r="B135" t="s">
        <v>1273</v>
      </c>
    </row>
    <row r="136" spans="1:2">
      <c r="A136" s="2" t="s">
        <v>1097</v>
      </c>
      <c r="B136" t="s">
        <v>1269</v>
      </c>
    </row>
    <row r="137" spans="1:2">
      <c r="A137" s="2" t="s">
        <v>404</v>
      </c>
      <c r="B137" t="s">
        <v>1247</v>
      </c>
    </row>
    <row r="138" spans="1:2">
      <c r="A138" s="2" t="s">
        <v>276</v>
      </c>
      <c r="B138" t="s">
        <v>1247</v>
      </c>
    </row>
    <row r="139" spans="1:2">
      <c r="A139" s="2" t="s">
        <v>196</v>
      </c>
      <c r="B139" t="s">
        <v>1247</v>
      </c>
    </row>
    <row r="140" spans="1:2">
      <c r="A140" s="2" t="s">
        <v>817</v>
      </c>
      <c r="B140" t="s">
        <v>1274</v>
      </c>
    </row>
    <row r="141" spans="1:2">
      <c r="A141" s="2" t="s">
        <v>222</v>
      </c>
      <c r="B141" t="s">
        <v>1247</v>
      </c>
    </row>
    <row r="142" spans="1:2">
      <c r="A142" s="2" t="s">
        <v>494</v>
      </c>
      <c r="B142" t="s">
        <v>1247</v>
      </c>
    </row>
    <row r="143" spans="1:2">
      <c r="A143" s="2" t="s">
        <v>675</v>
      </c>
      <c r="B143" t="s">
        <v>1247</v>
      </c>
    </row>
    <row r="144" spans="1:2">
      <c r="A144" s="2" t="s">
        <v>77</v>
      </c>
      <c r="B144" t="s">
        <v>1247</v>
      </c>
    </row>
    <row r="145" spans="1:2">
      <c r="A145" s="2" t="s">
        <v>440</v>
      </c>
      <c r="B145" t="s">
        <v>1247</v>
      </c>
    </row>
    <row r="146" spans="1:2">
      <c r="A146" s="2" t="s">
        <v>310</v>
      </c>
      <c r="B146" t="s">
        <v>1247</v>
      </c>
    </row>
    <row r="147" spans="1:2">
      <c r="A147" s="2" t="s">
        <v>631</v>
      </c>
      <c r="B147" t="s">
        <v>1247</v>
      </c>
    </row>
    <row r="148" spans="1:2">
      <c r="A148" s="2" t="s">
        <v>486</v>
      </c>
      <c r="B148" t="s">
        <v>1247</v>
      </c>
    </row>
    <row r="149" spans="1:2">
      <c r="A149" s="2" t="s">
        <v>288</v>
      </c>
      <c r="B149" t="s">
        <v>1247</v>
      </c>
    </row>
    <row r="150" spans="1:2">
      <c r="A150" s="2" t="s">
        <v>715</v>
      </c>
      <c r="B150" t="s">
        <v>1247</v>
      </c>
    </row>
    <row r="151" spans="1:2">
      <c r="A151" s="2" t="s">
        <v>90</v>
      </c>
      <c r="B151" t="s">
        <v>1247</v>
      </c>
    </row>
    <row r="152" spans="1:2">
      <c r="A152" s="2" t="s">
        <v>1040</v>
      </c>
      <c r="B152" t="s">
        <v>1275</v>
      </c>
    </row>
    <row r="153" spans="1:2">
      <c r="A153" s="2" t="s">
        <v>378</v>
      </c>
      <c r="B153" t="s">
        <v>1247</v>
      </c>
    </row>
    <row r="154" spans="1:2">
      <c r="A154" s="2" t="s">
        <v>897</v>
      </c>
      <c r="B154" t="s">
        <v>1276</v>
      </c>
    </row>
    <row r="155" spans="1:2">
      <c r="A155" s="2" t="s">
        <v>994</v>
      </c>
      <c r="B155" t="s">
        <v>1259</v>
      </c>
    </row>
    <row r="156" spans="1:2">
      <c r="A156" s="2" t="s">
        <v>272</v>
      </c>
      <c r="B156" t="s">
        <v>1247</v>
      </c>
    </row>
    <row r="157" spans="1:2">
      <c r="A157" s="2" t="s">
        <v>464</v>
      </c>
      <c r="B157" t="s">
        <v>1247</v>
      </c>
    </row>
    <row r="158" spans="1:2">
      <c r="A158" s="2" t="s">
        <v>763</v>
      </c>
      <c r="B158" t="s">
        <v>1270</v>
      </c>
    </row>
    <row r="159" spans="1:2">
      <c r="A159" s="2" t="s">
        <v>516</v>
      </c>
      <c r="B159" t="s">
        <v>1247</v>
      </c>
    </row>
    <row r="160" spans="1:2">
      <c r="A160" s="2" t="s">
        <v>687</v>
      </c>
      <c r="B160" t="s">
        <v>1247</v>
      </c>
    </row>
    <row r="161" spans="1:2">
      <c r="A161" s="2" t="s">
        <v>757</v>
      </c>
      <c r="B161" t="s">
        <v>1271</v>
      </c>
    </row>
    <row r="162" spans="1:2">
      <c r="A162" s="2" t="s">
        <v>157</v>
      </c>
      <c r="B162" t="s">
        <v>1247</v>
      </c>
    </row>
    <row r="163" spans="1:2">
      <c r="A163" s="2" t="s">
        <v>176</v>
      </c>
      <c r="B163" t="s">
        <v>1247</v>
      </c>
    </row>
    <row r="164" spans="1:2">
      <c r="A164" s="2" t="s">
        <v>569</v>
      </c>
      <c r="B164" t="s">
        <v>1247</v>
      </c>
    </row>
    <row r="165" spans="1:2">
      <c r="A165" s="2" t="s">
        <v>751</v>
      </c>
      <c r="B165" t="s">
        <v>1247</v>
      </c>
    </row>
    <row r="166" spans="1:2">
      <c r="A166" s="2" t="s">
        <v>1117</v>
      </c>
      <c r="B166" t="s">
        <v>1256</v>
      </c>
    </row>
    <row r="167" spans="1:2">
      <c r="A167" s="2" t="s">
        <v>665</v>
      </c>
      <c r="B167" t="s">
        <v>1247</v>
      </c>
    </row>
    <row r="168" spans="1:2">
      <c r="A168" s="2" t="s">
        <v>284</v>
      </c>
      <c r="B168" t="s">
        <v>1247</v>
      </c>
    </row>
    <row r="169" spans="1:2">
      <c r="A169" s="2" t="s">
        <v>28</v>
      </c>
      <c r="B169" t="s">
        <v>1247</v>
      </c>
    </row>
    <row r="170" spans="1:2">
      <c r="A170" s="2" t="s">
        <v>683</v>
      </c>
      <c r="B170" t="s">
        <v>1247</v>
      </c>
    </row>
    <row r="171" spans="1:2">
      <c r="A171" s="2" t="s">
        <v>689</v>
      </c>
      <c r="B171" t="s">
        <v>1255</v>
      </c>
    </row>
    <row r="172" spans="1:2">
      <c r="A172" s="2" t="s">
        <v>787</v>
      </c>
      <c r="B172" t="s">
        <v>1247</v>
      </c>
    </row>
    <row r="173" spans="1:2">
      <c r="A173" s="2" t="s">
        <v>1030</v>
      </c>
      <c r="B173" t="s">
        <v>1277</v>
      </c>
    </row>
    <row r="174" spans="1:2">
      <c r="A174" s="2" t="s">
        <v>623</v>
      </c>
      <c r="B174" t="s">
        <v>1247</v>
      </c>
    </row>
    <row r="175" spans="1:2">
      <c r="A175" s="2" t="s">
        <v>200</v>
      </c>
      <c r="B175" t="s">
        <v>1247</v>
      </c>
    </row>
    <row r="176" spans="1:2">
      <c r="A176" s="2" t="s">
        <v>621</v>
      </c>
      <c r="B176" t="s">
        <v>1270</v>
      </c>
    </row>
    <row r="177" spans="1:2">
      <c r="A177" s="2" t="s">
        <v>188</v>
      </c>
      <c r="B177" t="s">
        <v>1247</v>
      </c>
    </row>
    <row r="178" spans="1:2">
      <c r="A178" s="2" t="s">
        <v>316</v>
      </c>
      <c r="B178" t="s">
        <v>1247</v>
      </c>
    </row>
    <row r="179" spans="1:2">
      <c r="A179" s="2" t="s">
        <v>372</v>
      </c>
      <c r="B179" t="s">
        <v>1247</v>
      </c>
    </row>
    <row r="180" spans="1:2">
      <c r="A180" s="2" t="s">
        <v>645</v>
      </c>
      <c r="B180" t="s">
        <v>1247</v>
      </c>
    </row>
    <row r="181" spans="1:2">
      <c r="A181" s="2" t="s">
        <v>109</v>
      </c>
      <c r="B181" t="s">
        <v>1247</v>
      </c>
    </row>
    <row r="182" spans="1:2">
      <c r="A182" s="2" t="s">
        <v>733</v>
      </c>
      <c r="B182" t="s">
        <v>1247</v>
      </c>
    </row>
    <row r="183" spans="1:2">
      <c r="A183" s="2" t="s">
        <v>146</v>
      </c>
      <c r="B183" t="s">
        <v>1247</v>
      </c>
    </row>
    <row r="184" spans="1:2">
      <c r="A184" s="2" t="s">
        <v>839</v>
      </c>
      <c r="B184" t="s">
        <v>1247</v>
      </c>
    </row>
    <row r="185" spans="1:2">
      <c r="A185" s="2" t="s">
        <v>885</v>
      </c>
      <c r="B185" t="s">
        <v>1271</v>
      </c>
    </row>
    <row r="186" spans="1:2">
      <c r="A186" s="2" t="s">
        <v>424</v>
      </c>
      <c r="B186" t="s">
        <v>1247</v>
      </c>
    </row>
    <row r="187" spans="1:2">
      <c r="A187" s="2" t="s">
        <v>951</v>
      </c>
      <c r="B187" t="s">
        <v>1259</v>
      </c>
    </row>
    <row r="188" spans="1:2">
      <c r="A188" s="2" t="s">
        <v>877</v>
      </c>
      <c r="B188" t="s">
        <v>1270</v>
      </c>
    </row>
    <row r="189" spans="1:2">
      <c r="A189" s="2" t="s">
        <v>113</v>
      </c>
      <c r="B189" t="s">
        <v>1247</v>
      </c>
    </row>
    <row r="190" spans="1:2">
      <c r="A190" s="2" t="s">
        <v>144</v>
      </c>
      <c r="B190" t="s">
        <v>1247</v>
      </c>
    </row>
    <row r="191" spans="1:2">
      <c r="A191" s="2" t="s">
        <v>1143</v>
      </c>
      <c r="B191" t="s">
        <v>1278</v>
      </c>
    </row>
    <row r="192" spans="1:2">
      <c r="A192" s="2" t="s">
        <v>165</v>
      </c>
      <c r="B192" t="s">
        <v>1247</v>
      </c>
    </row>
    <row r="193" spans="1:2">
      <c r="A193" s="2" t="s">
        <v>837</v>
      </c>
      <c r="B193" t="s">
        <v>1258</v>
      </c>
    </row>
    <row r="194" spans="1:2">
      <c r="A194" s="2" t="s">
        <v>64</v>
      </c>
      <c r="B194" t="s">
        <v>1247</v>
      </c>
    </row>
    <row r="195" spans="1:2">
      <c r="A195" s="2" t="s">
        <v>617</v>
      </c>
      <c r="B195" t="s">
        <v>1279</v>
      </c>
    </row>
    <row r="196" spans="1:2">
      <c r="A196" s="2" t="s">
        <v>466</v>
      </c>
      <c r="B196" t="s">
        <v>1247</v>
      </c>
    </row>
    <row r="197" spans="1:2">
      <c r="A197" s="2" t="s">
        <v>173</v>
      </c>
      <c r="B197" t="s">
        <v>1247</v>
      </c>
    </row>
    <row r="198" spans="1:2">
      <c r="A198" s="2" t="s">
        <v>111</v>
      </c>
      <c r="B198" t="s">
        <v>1247</v>
      </c>
    </row>
    <row r="199" spans="1:2">
      <c r="A199" s="2" t="s">
        <v>773</v>
      </c>
      <c r="B199" t="s">
        <v>1247</v>
      </c>
    </row>
    <row r="200" spans="1:2">
      <c r="A200" s="2" t="s">
        <v>470</v>
      </c>
      <c r="B200" t="s">
        <v>1270</v>
      </c>
    </row>
    <row r="201" spans="1:2">
      <c r="A201" s="2" t="s">
        <v>81</v>
      </c>
      <c r="B201" t="s">
        <v>1247</v>
      </c>
    </row>
    <row r="202" spans="1:2">
      <c r="A202" s="2" t="s">
        <v>151</v>
      </c>
      <c r="B202" t="s">
        <v>1247</v>
      </c>
    </row>
    <row r="203" spans="1:2">
      <c r="A203" s="2" t="s">
        <v>178</v>
      </c>
      <c r="B203" t="s">
        <v>1247</v>
      </c>
    </row>
    <row r="204" spans="1:2">
      <c r="A204" s="2" t="s">
        <v>248</v>
      </c>
      <c r="B204" t="s">
        <v>1247</v>
      </c>
    </row>
    <row r="205" spans="1:2">
      <c r="A205" s="2" t="s">
        <v>386</v>
      </c>
      <c r="B205" t="s">
        <v>1247</v>
      </c>
    </row>
    <row r="206" spans="1:2">
      <c r="A206" s="2" t="s">
        <v>553</v>
      </c>
      <c r="B206" t="s">
        <v>1247</v>
      </c>
    </row>
    <row r="207" spans="1:2">
      <c r="A207" s="2" t="s">
        <v>48</v>
      </c>
      <c r="B207" t="s">
        <v>1247</v>
      </c>
    </row>
    <row r="208" spans="1:2">
      <c r="A208" s="2" t="s">
        <v>242</v>
      </c>
      <c r="B208" t="s">
        <v>1247</v>
      </c>
    </row>
    <row r="209" spans="1:2">
      <c r="A209" s="2" t="s">
        <v>667</v>
      </c>
      <c r="B209" t="s">
        <v>1247</v>
      </c>
    </row>
    <row r="210" spans="1:2">
      <c r="A210" s="2" t="s">
        <v>126</v>
      </c>
      <c r="B210" t="s">
        <v>1247</v>
      </c>
    </row>
    <row r="211" spans="1:2">
      <c r="A211" s="2" t="s">
        <v>873</v>
      </c>
      <c r="B211" t="s">
        <v>1271</v>
      </c>
    </row>
    <row r="212" spans="1:2">
      <c r="A212" s="2" t="s">
        <v>356</v>
      </c>
      <c r="B212" t="s">
        <v>1247</v>
      </c>
    </row>
    <row r="213" spans="1:2">
      <c r="A213" s="2" t="s">
        <v>685</v>
      </c>
      <c r="B213" t="s">
        <v>1247</v>
      </c>
    </row>
    <row r="214" spans="1:2">
      <c r="A214" s="2" t="s">
        <v>1145</v>
      </c>
      <c r="B214" t="s">
        <v>1280</v>
      </c>
    </row>
    <row r="215" spans="1:2">
      <c r="A215" s="2" t="s">
        <v>1063</v>
      </c>
      <c r="B215" t="s">
        <v>1253</v>
      </c>
    </row>
    <row r="216" spans="1:2">
      <c r="A216" s="2" t="s">
        <v>1048</v>
      </c>
      <c r="B216" t="s">
        <v>1275</v>
      </c>
    </row>
    <row r="217" spans="1:2">
      <c r="A217" s="2" t="s">
        <v>831</v>
      </c>
      <c r="B217" t="s">
        <v>1270</v>
      </c>
    </row>
    <row r="218" spans="1:2">
      <c r="A218" s="2" t="s">
        <v>430</v>
      </c>
      <c r="B218" t="s">
        <v>1274</v>
      </c>
    </row>
    <row r="219" spans="1:2">
      <c r="A219" s="2" t="s">
        <v>468</v>
      </c>
      <c r="B219" t="s">
        <v>1247</v>
      </c>
    </row>
    <row r="220" spans="1:2">
      <c r="A220" s="2" t="s">
        <v>384</v>
      </c>
      <c r="B220" t="s">
        <v>1247</v>
      </c>
    </row>
    <row r="221" spans="1:2">
      <c r="A221" s="2" t="s">
        <v>1052</v>
      </c>
      <c r="B221" t="s">
        <v>1281</v>
      </c>
    </row>
    <row r="222" spans="1:2">
      <c r="A222" s="2" t="s">
        <v>432</v>
      </c>
      <c r="B222" t="s">
        <v>1247</v>
      </c>
    </row>
    <row r="223" spans="1:2">
      <c r="A223" s="2" t="s">
        <v>879</v>
      </c>
      <c r="B223" t="s">
        <v>1271</v>
      </c>
    </row>
    <row r="224" spans="1:2">
      <c r="A224" s="2" t="s">
        <v>589</v>
      </c>
      <c r="B224" t="s">
        <v>1247</v>
      </c>
    </row>
    <row r="225" spans="1:2">
      <c r="A225" s="2" t="s">
        <v>963</v>
      </c>
      <c r="B225" t="s">
        <v>1279</v>
      </c>
    </row>
    <row r="226" spans="1:2">
      <c r="A226" s="2" t="s">
        <v>536</v>
      </c>
      <c r="B226" t="s">
        <v>1247</v>
      </c>
    </row>
    <row r="227" spans="1:2">
      <c r="A227" s="2" t="s">
        <v>95</v>
      </c>
      <c r="B227" t="s">
        <v>1247</v>
      </c>
    </row>
    <row r="228" spans="1:2">
      <c r="A228" s="2" t="s">
        <v>212</v>
      </c>
      <c r="B228" t="s">
        <v>1247</v>
      </c>
    </row>
    <row r="229" spans="1:2">
      <c r="A229" s="2" t="s">
        <v>585</v>
      </c>
      <c r="B229" t="s">
        <v>1247</v>
      </c>
    </row>
    <row r="230" spans="1:2">
      <c r="A230" s="2" t="s">
        <v>1185</v>
      </c>
      <c r="B230" t="s">
        <v>1282</v>
      </c>
    </row>
    <row r="231" spans="1:2">
      <c r="A231" s="2" t="s">
        <v>1161</v>
      </c>
      <c r="B231" t="s">
        <v>1253</v>
      </c>
    </row>
    <row r="232" spans="1:2">
      <c r="A232" s="2" t="s">
        <v>282</v>
      </c>
      <c r="B232" t="s">
        <v>1247</v>
      </c>
    </row>
    <row r="233" spans="1:2">
      <c r="A233" s="2" t="s">
        <v>957</v>
      </c>
      <c r="B233" t="s">
        <v>1251</v>
      </c>
    </row>
    <row r="234" spans="1:2">
      <c r="A234" s="2" t="s">
        <v>1139</v>
      </c>
      <c r="B234" t="s">
        <v>1272</v>
      </c>
    </row>
    <row r="235" spans="1:2">
      <c r="A235" s="2" t="s">
        <v>799</v>
      </c>
      <c r="B235" t="s">
        <v>1255</v>
      </c>
    </row>
    <row r="236" spans="1:2">
      <c r="A236" s="2" t="s">
        <v>777</v>
      </c>
      <c r="B236" t="s">
        <v>1247</v>
      </c>
    </row>
    <row r="237" spans="1:2">
      <c r="A237" s="2" t="s">
        <v>935</v>
      </c>
      <c r="B237" t="s">
        <v>1264</v>
      </c>
    </row>
    <row r="238" spans="1:2">
      <c r="A238" s="2" t="s">
        <v>75</v>
      </c>
      <c r="B238" t="s">
        <v>1247</v>
      </c>
    </row>
    <row r="239" spans="1:2">
      <c r="A239" s="2" t="s">
        <v>821</v>
      </c>
      <c r="B239" t="s">
        <v>1247</v>
      </c>
    </row>
    <row r="240" spans="1:2">
      <c r="A240" s="2" t="s">
        <v>613</v>
      </c>
      <c r="B240" t="s">
        <v>1247</v>
      </c>
    </row>
    <row r="241" spans="1:2">
      <c r="A241" s="2" t="s">
        <v>693</v>
      </c>
      <c r="B241" t="s">
        <v>1270</v>
      </c>
    </row>
    <row r="242" spans="1:2">
      <c r="A242" s="2" t="s">
        <v>921</v>
      </c>
      <c r="B242" t="s">
        <v>1283</v>
      </c>
    </row>
    <row r="243" spans="1:2">
      <c r="A243" s="2" t="s">
        <v>228</v>
      </c>
      <c r="B243" t="s">
        <v>1247</v>
      </c>
    </row>
    <row r="244" spans="1:2">
      <c r="A244" s="2" t="s">
        <v>961</v>
      </c>
      <c r="B244" t="s">
        <v>1271</v>
      </c>
    </row>
    <row r="245" spans="1:2">
      <c r="A245" s="2" t="s">
        <v>438</v>
      </c>
      <c r="B245" t="s">
        <v>1247</v>
      </c>
    </row>
    <row r="246" spans="1:2">
      <c r="A246" s="2" t="s">
        <v>376</v>
      </c>
      <c r="B246" t="s">
        <v>1247</v>
      </c>
    </row>
    <row r="247" spans="1:2">
      <c r="A247" s="2" t="s">
        <v>274</v>
      </c>
      <c r="B247" t="s">
        <v>1247</v>
      </c>
    </row>
    <row r="248" spans="1:2">
      <c r="A248" s="2" t="s">
        <v>184</v>
      </c>
      <c r="B248" t="s">
        <v>1247</v>
      </c>
    </row>
    <row r="249" spans="1:2">
      <c r="A249" s="2" t="s">
        <v>254</v>
      </c>
      <c r="B249" t="s">
        <v>1247</v>
      </c>
    </row>
    <row r="250" spans="1:2">
      <c r="A250" s="2" t="s">
        <v>829</v>
      </c>
      <c r="B250" t="s">
        <v>1271</v>
      </c>
    </row>
    <row r="251" spans="1:2">
      <c r="A251" s="2" t="s">
        <v>571</v>
      </c>
      <c r="B251" t="s">
        <v>1284</v>
      </c>
    </row>
    <row r="252" spans="1:2">
      <c r="A252" s="2" t="s">
        <v>171</v>
      </c>
      <c r="B252" t="s">
        <v>1247</v>
      </c>
    </row>
    <row r="253" spans="1:2">
      <c r="A253" s="2" t="s">
        <v>1079</v>
      </c>
      <c r="B253" t="s">
        <v>1253</v>
      </c>
    </row>
    <row r="254" spans="1:2">
      <c r="A254" s="2" t="s">
        <v>695</v>
      </c>
      <c r="B254" t="s">
        <v>1247</v>
      </c>
    </row>
    <row r="255" spans="1:2">
      <c r="A255" s="2" t="s">
        <v>1022</v>
      </c>
      <c r="B255" t="s">
        <v>1252</v>
      </c>
    </row>
    <row r="256" spans="1:2">
      <c r="A256" s="2" t="s">
        <v>442</v>
      </c>
      <c r="B256" t="s">
        <v>1247</v>
      </c>
    </row>
    <row r="257" spans="1:2">
      <c r="A257" s="2" t="s">
        <v>390</v>
      </c>
      <c r="B257" t="s">
        <v>1247</v>
      </c>
    </row>
    <row r="258" spans="1:2">
      <c r="A258" s="2" t="s">
        <v>593</v>
      </c>
      <c r="B258" t="s">
        <v>1247</v>
      </c>
    </row>
    <row r="259" spans="1:2">
      <c r="A259" s="2" t="s">
        <v>583</v>
      </c>
      <c r="B259" t="s">
        <v>1247</v>
      </c>
    </row>
    <row r="260" spans="1:2">
      <c r="A260" s="2" t="s">
        <v>939</v>
      </c>
      <c r="B260" t="s">
        <v>1266</v>
      </c>
    </row>
    <row r="261" spans="1:2">
      <c r="A261" s="2" t="s">
        <v>66</v>
      </c>
      <c r="B261" t="s">
        <v>1247</v>
      </c>
    </row>
    <row r="262" spans="1:2">
      <c r="A262" s="2" t="s">
        <v>653</v>
      </c>
      <c r="B262" t="s">
        <v>1247</v>
      </c>
    </row>
    <row r="263" spans="1:2">
      <c r="A263" s="2" t="s">
        <v>1067</v>
      </c>
      <c r="B263" t="s">
        <v>1251</v>
      </c>
    </row>
    <row r="264" spans="1:2">
      <c r="A264" s="2" t="s">
        <v>1038</v>
      </c>
      <c r="B264" t="s">
        <v>1252</v>
      </c>
    </row>
    <row r="265" spans="1:2">
      <c r="A265" s="2" t="s">
        <v>392</v>
      </c>
      <c r="B265" t="s">
        <v>1247</v>
      </c>
    </row>
    <row r="266" spans="1:2">
      <c r="A266" s="2" t="s">
        <v>452</v>
      </c>
      <c r="B266" t="s">
        <v>1247</v>
      </c>
    </row>
    <row r="267" spans="1:2">
      <c r="A267" s="2" t="s">
        <v>124</v>
      </c>
      <c r="B267" t="s">
        <v>1247</v>
      </c>
    </row>
    <row r="268" spans="1:2">
      <c r="A268" s="2" t="s">
        <v>328</v>
      </c>
      <c r="B268" t="s">
        <v>1247</v>
      </c>
    </row>
    <row r="269" spans="1:2">
      <c r="A269" s="2" t="s">
        <v>723</v>
      </c>
      <c r="B269" t="s">
        <v>1247</v>
      </c>
    </row>
    <row r="270" spans="1:2">
      <c r="A270" s="2" t="s">
        <v>869</v>
      </c>
      <c r="B270" t="s">
        <v>1259</v>
      </c>
    </row>
    <row r="271" spans="1:2">
      <c r="A271" s="2" t="s">
        <v>83</v>
      </c>
      <c r="B271" t="s">
        <v>1247</v>
      </c>
    </row>
    <row r="272" spans="1:2">
      <c r="A272" s="2" t="s">
        <v>801</v>
      </c>
      <c r="B272" t="s">
        <v>1247</v>
      </c>
    </row>
    <row r="273" spans="1:2">
      <c r="A273" s="2" t="s">
        <v>534</v>
      </c>
      <c r="B273" t="s">
        <v>1247</v>
      </c>
    </row>
    <row r="274" spans="1:2">
      <c r="A274" s="2" t="s">
        <v>500</v>
      </c>
      <c r="B274" t="s">
        <v>1255</v>
      </c>
    </row>
    <row r="275" spans="1:2">
      <c r="A275" s="2" t="s">
        <v>216</v>
      </c>
      <c r="B275" t="s">
        <v>1247</v>
      </c>
    </row>
    <row r="276" spans="1:2">
      <c r="A276" s="2" t="s">
        <v>779</v>
      </c>
      <c r="B276" t="s">
        <v>1247</v>
      </c>
    </row>
    <row r="277" spans="1:2">
      <c r="A277" s="2" t="s">
        <v>1171</v>
      </c>
      <c r="B277" t="s">
        <v>1285</v>
      </c>
    </row>
    <row r="278" spans="1:2">
      <c r="A278" s="2" t="s">
        <v>348</v>
      </c>
      <c r="B278" t="s">
        <v>1247</v>
      </c>
    </row>
    <row r="279" spans="1:2">
      <c r="A279" s="2" t="s">
        <v>234</v>
      </c>
      <c r="B279" t="s">
        <v>1247</v>
      </c>
    </row>
    <row r="280" spans="1:2">
      <c r="A280" s="2" t="s">
        <v>651</v>
      </c>
      <c r="B280" t="s">
        <v>1281</v>
      </c>
    </row>
    <row r="281" spans="1:2">
      <c r="A281" s="2" t="s">
        <v>434</v>
      </c>
      <c r="B281" t="s">
        <v>1247</v>
      </c>
    </row>
    <row r="282" spans="1:2">
      <c r="A282" s="2" t="s">
        <v>1153</v>
      </c>
      <c r="B282" t="s">
        <v>1253</v>
      </c>
    </row>
    <row r="283" spans="1:2">
      <c r="A283" s="2" t="s">
        <v>330</v>
      </c>
      <c r="B283" t="s">
        <v>1247</v>
      </c>
    </row>
    <row r="284" spans="1:2">
      <c r="A284" s="2" t="s">
        <v>380</v>
      </c>
      <c r="B284" t="s">
        <v>1247</v>
      </c>
    </row>
    <row r="285" spans="1:2">
      <c r="A285" s="2" t="s">
        <v>789</v>
      </c>
      <c r="B285" t="s">
        <v>1258</v>
      </c>
    </row>
    <row r="286" spans="1:2">
      <c r="A286" s="2" t="s">
        <v>33</v>
      </c>
      <c r="B286" t="s">
        <v>1247</v>
      </c>
    </row>
    <row r="287" spans="1:2">
      <c r="A287" s="2" t="s">
        <v>524</v>
      </c>
      <c r="B287" t="s">
        <v>1247</v>
      </c>
    </row>
    <row r="288" spans="1:2">
      <c r="A288" s="2" t="s">
        <v>629</v>
      </c>
      <c r="B288" t="s">
        <v>1247</v>
      </c>
    </row>
    <row r="289" spans="1:2">
      <c r="A289" s="2" t="s">
        <v>240</v>
      </c>
      <c r="B289" t="s">
        <v>1247</v>
      </c>
    </row>
    <row r="290" spans="1:2">
      <c r="A290" s="2" t="s">
        <v>412</v>
      </c>
      <c r="B290" t="s">
        <v>1247</v>
      </c>
    </row>
    <row r="291" spans="1:2">
      <c r="A291" s="2" t="s">
        <v>304</v>
      </c>
      <c r="B291" t="s">
        <v>1247</v>
      </c>
    </row>
    <row r="292" spans="1:2">
      <c r="A292" s="2" t="s">
        <v>155</v>
      </c>
      <c r="B292" t="s">
        <v>1247</v>
      </c>
    </row>
    <row r="293" spans="1:2">
      <c r="A293" s="2" t="s">
        <v>306</v>
      </c>
      <c r="B293" t="s">
        <v>1247</v>
      </c>
    </row>
    <row r="294" spans="1:2">
      <c r="A294" s="2" t="s">
        <v>416</v>
      </c>
      <c r="B294" t="s">
        <v>1247</v>
      </c>
    </row>
    <row r="295" spans="1:2">
      <c r="A295" s="2" t="s">
        <v>79</v>
      </c>
      <c r="B295" t="s">
        <v>1247</v>
      </c>
    </row>
    <row r="296" spans="1:2">
      <c r="A296" s="2" t="s">
        <v>322</v>
      </c>
      <c r="B296" t="s">
        <v>1247</v>
      </c>
    </row>
    <row r="297" spans="1:2">
      <c r="A297" s="2" t="s">
        <v>907</v>
      </c>
      <c r="B297" t="s">
        <v>1259</v>
      </c>
    </row>
    <row r="298" spans="1:2">
      <c r="A298" s="2" t="s">
        <v>739</v>
      </c>
      <c r="B298" t="s">
        <v>1271</v>
      </c>
    </row>
    <row r="299" spans="1:2">
      <c r="A299" s="2" t="s">
        <v>518</v>
      </c>
      <c r="B299" t="s">
        <v>1247</v>
      </c>
    </row>
    <row r="300" spans="1:2">
      <c r="A300" s="2" t="s">
        <v>883</v>
      </c>
      <c r="B300" t="s">
        <v>1254</v>
      </c>
    </row>
    <row r="301" spans="1:2">
      <c r="A301" s="2" t="s">
        <v>671</v>
      </c>
      <c r="B301" t="s">
        <v>1270</v>
      </c>
    </row>
    <row r="302" spans="1:2">
      <c r="A302" s="2" t="s">
        <v>50</v>
      </c>
      <c r="B302" t="s">
        <v>1247</v>
      </c>
    </row>
    <row r="303" spans="1:2">
      <c r="A303" s="2" t="s">
        <v>136</v>
      </c>
      <c r="B303" t="s">
        <v>1247</v>
      </c>
    </row>
    <row r="304" spans="1:2">
      <c r="A304" s="2" t="s">
        <v>1109</v>
      </c>
      <c r="B304" t="s">
        <v>1248</v>
      </c>
    </row>
    <row r="305" spans="1:2">
      <c r="A305" s="2" t="s">
        <v>1054</v>
      </c>
      <c r="B305" t="s">
        <v>1248</v>
      </c>
    </row>
    <row r="306" spans="1:2">
      <c r="A306" s="2" t="s">
        <v>426</v>
      </c>
      <c r="B306" t="s">
        <v>1247</v>
      </c>
    </row>
    <row r="307" spans="1:2">
      <c r="A307" s="2" t="s">
        <v>713</v>
      </c>
      <c r="B307" t="s">
        <v>1247</v>
      </c>
    </row>
    <row r="308" spans="1:2">
      <c r="A308" s="2" t="s">
        <v>745</v>
      </c>
      <c r="B308" t="s">
        <v>1247</v>
      </c>
    </row>
    <row r="309" spans="1:2">
      <c r="A309" s="2" t="s">
        <v>320</v>
      </c>
      <c r="B309" t="s">
        <v>1247</v>
      </c>
    </row>
    <row r="310" spans="1:2">
      <c r="A310" s="2" t="s">
        <v>1010</v>
      </c>
      <c r="B310" t="s">
        <v>1264</v>
      </c>
    </row>
    <row r="311" spans="1:2">
      <c r="A311" s="2" t="s">
        <v>446</v>
      </c>
      <c r="B311" t="s">
        <v>1247</v>
      </c>
    </row>
    <row r="312" spans="1:2">
      <c r="A312" s="2" t="s">
        <v>414</v>
      </c>
      <c r="B312" t="s">
        <v>1247</v>
      </c>
    </row>
    <row r="313" spans="1:2">
      <c r="A313" s="2" t="s">
        <v>250</v>
      </c>
      <c r="B313" t="s">
        <v>1247</v>
      </c>
    </row>
    <row r="314" spans="1:2">
      <c r="A314" s="2" t="s">
        <v>579</v>
      </c>
      <c r="B314" t="s">
        <v>1247</v>
      </c>
    </row>
    <row r="315" spans="1:2">
      <c r="A315" s="2" t="s">
        <v>945</v>
      </c>
      <c r="B315" t="s">
        <v>1250</v>
      </c>
    </row>
    <row r="316" spans="1:2">
      <c r="A316" s="2" t="s">
        <v>871</v>
      </c>
      <c r="B316" t="s">
        <v>1266</v>
      </c>
    </row>
    <row r="317" spans="1:2">
      <c r="A317" s="2" t="s">
        <v>358</v>
      </c>
      <c r="B317" t="s">
        <v>1247</v>
      </c>
    </row>
    <row r="318" spans="1:2">
      <c r="A318" s="2" t="s">
        <v>719</v>
      </c>
      <c r="B318" t="s">
        <v>1270</v>
      </c>
    </row>
    <row r="319" spans="1:2">
      <c r="A319" s="2" t="s">
        <v>410</v>
      </c>
      <c r="B319" t="s">
        <v>1247</v>
      </c>
    </row>
    <row r="320" spans="1:2">
      <c r="A320" s="2" t="s">
        <v>544</v>
      </c>
      <c r="B320" t="s">
        <v>1247</v>
      </c>
    </row>
    <row r="321" spans="1:2">
      <c r="A321" s="2" t="s">
        <v>530</v>
      </c>
      <c r="B321" t="s">
        <v>1247</v>
      </c>
    </row>
    <row r="322" spans="1:2">
      <c r="A322" s="2" t="s">
        <v>161</v>
      </c>
      <c r="B322" t="s">
        <v>1247</v>
      </c>
    </row>
    <row r="323" spans="1:2">
      <c r="A323" s="2" t="s">
        <v>218</v>
      </c>
      <c r="B323" t="s">
        <v>1247</v>
      </c>
    </row>
    <row r="324" spans="1:2">
      <c r="A324" s="2" t="s">
        <v>797</v>
      </c>
      <c r="B324" t="s">
        <v>1286</v>
      </c>
    </row>
    <row r="325" spans="1:2">
      <c r="A325" s="2" t="s">
        <v>1187</v>
      </c>
      <c r="B325" t="s">
        <v>1285</v>
      </c>
    </row>
    <row r="326" spans="1:2">
      <c r="A326" s="2" t="s">
        <v>619</v>
      </c>
      <c r="B326" t="s">
        <v>1247</v>
      </c>
    </row>
    <row r="327" spans="1:2">
      <c r="A327" s="2" t="s">
        <v>927</v>
      </c>
      <c r="B327" t="s">
        <v>1247</v>
      </c>
    </row>
    <row r="328" spans="1:2">
      <c r="A328" s="2" t="s">
        <v>246</v>
      </c>
      <c r="B328" t="s">
        <v>1247</v>
      </c>
    </row>
    <row r="329" spans="1:2">
      <c r="A329" s="2" t="s">
        <v>140</v>
      </c>
      <c r="B329" t="s">
        <v>1247</v>
      </c>
    </row>
    <row r="330" spans="1:2">
      <c r="A330" s="2" t="s">
        <v>971</v>
      </c>
      <c r="B330" t="s">
        <v>1270</v>
      </c>
    </row>
    <row r="331" spans="1:2">
      <c r="A331" s="2" t="s">
        <v>1167</v>
      </c>
      <c r="B331" t="s">
        <v>1260</v>
      </c>
    </row>
    <row r="332" spans="1:2">
      <c r="A332" s="2" t="s">
        <v>965</v>
      </c>
      <c r="B332" t="s">
        <v>1279</v>
      </c>
    </row>
    <row r="333" spans="1:2">
      <c r="A333" s="2" t="s">
        <v>224</v>
      </c>
      <c r="B333" t="s">
        <v>1247</v>
      </c>
    </row>
    <row r="334" spans="1:2">
      <c r="A334" s="2" t="s">
        <v>1044</v>
      </c>
      <c r="B334" t="s">
        <v>1275</v>
      </c>
    </row>
    <row r="335" spans="1:2">
      <c r="A335" s="2" t="s">
        <v>984</v>
      </c>
      <c r="B335" t="s">
        <v>1247</v>
      </c>
    </row>
    <row r="336" spans="1:2">
      <c r="A336" s="2" t="s">
        <v>270</v>
      </c>
      <c r="B336" t="s">
        <v>1247</v>
      </c>
    </row>
    <row r="337" spans="1:2">
      <c r="A337" s="2" t="s">
        <v>717</v>
      </c>
      <c r="B337" t="s">
        <v>1270</v>
      </c>
    </row>
    <row r="338" spans="1:2">
      <c r="A338" s="2" t="s">
        <v>899</v>
      </c>
      <c r="B338" t="s">
        <v>1255</v>
      </c>
    </row>
    <row r="339" spans="1:2">
      <c r="A339" s="2" t="s">
        <v>346</v>
      </c>
      <c r="B339" t="s">
        <v>1247</v>
      </c>
    </row>
    <row r="340" spans="1:2">
      <c r="A340" s="2" t="s">
        <v>1002</v>
      </c>
      <c r="B340" t="s">
        <v>1259</v>
      </c>
    </row>
    <row r="341" spans="1:2">
      <c r="A341" s="2" t="s">
        <v>298</v>
      </c>
      <c r="B341" t="s">
        <v>1247</v>
      </c>
    </row>
    <row r="342" spans="1:2">
      <c r="A342" s="2" t="s">
        <v>697</v>
      </c>
      <c r="B342" t="s">
        <v>1247</v>
      </c>
    </row>
    <row r="343" spans="1:2">
      <c r="A343" s="2" t="s">
        <v>941</v>
      </c>
      <c r="B343" t="s">
        <v>1270</v>
      </c>
    </row>
    <row r="344" spans="1:2">
      <c r="A344" s="2" t="s">
        <v>502</v>
      </c>
      <c r="B344" t="s">
        <v>1247</v>
      </c>
    </row>
    <row r="345" spans="1:2">
      <c r="A345" s="2" t="s">
        <v>567</v>
      </c>
      <c r="B345" t="s">
        <v>1247</v>
      </c>
    </row>
    <row r="346" spans="1:2">
      <c r="A346" s="2" t="s">
        <v>153</v>
      </c>
      <c r="B346" t="s">
        <v>1247</v>
      </c>
    </row>
    <row r="347" spans="1:2">
      <c r="A347" s="2" t="s">
        <v>587</v>
      </c>
      <c r="B347" t="s">
        <v>1247</v>
      </c>
    </row>
    <row r="348" spans="1:2">
      <c r="A348" s="2" t="s">
        <v>1159</v>
      </c>
      <c r="B348" t="s">
        <v>1287</v>
      </c>
    </row>
    <row r="349" spans="1:2">
      <c r="A349" s="2" t="s">
        <v>190</v>
      </c>
      <c r="B349" t="s">
        <v>1247</v>
      </c>
    </row>
    <row r="350" spans="1:2">
      <c r="A350" s="2" t="s">
        <v>595</v>
      </c>
      <c r="B350" t="s">
        <v>1247</v>
      </c>
    </row>
    <row r="351" spans="1:2">
      <c r="A351" s="2" t="s">
        <v>520</v>
      </c>
      <c r="B351" t="s">
        <v>1247</v>
      </c>
    </row>
    <row r="352" spans="1:2">
      <c r="A352" s="2" t="s">
        <v>549</v>
      </c>
      <c r="B352" t="s">
        <v>1247</v>
      </c>
    </row>
    <row r="353" spans="1:2">
      <c r="A353" s="2" t="s">
        <v>460</v>
      </c>
      <c r="B353" t="s">
        <v>1268</v>
      </c>
    </row>
    <row r="354" spans="1:2">
      <c r="A354" s="2" t="s">
        <v>992</v>
      </c>
      <c r="B354" t="s">
        <v>1277</v>
      </c>
    </row>
    <row r="355" spans="1:2">
      <c r="A355" s="2" t="s">
        <v>406</v>
      </c>
      <c r="B355" t="s">
        <v>1247</v>
      </c>
    </row>
    <row r="356" spans="1:2">
      <c r="A356" s="2" t="s">
        <v>1177</v>
      </c>
      <c r="B356" t="s">
        <v>1256</v>
      </c>
    </row>
    <row r="357" spans="1:2">
      <c r="A357" s="2" t="s">
        <v>813</v>
      </c>
      <c r="B357" t="s">
        <v>1274</v>
      </c>
    </row>
    <row r="358" spans="1:2">
      <c r="A358" s="2" t="s">
        <v>338</v>
      </c>
      <c r="B358" t="s">
        <v>1247</v>
      </c>
    </row>
    <row r="359" spans="1:2">
      <c r="A359" s="2" t="s">
        <v>370</v>
      </c>
      <c r="B359" t="s">
        <v>1247</v>
      </c>
    </row>
    <row r="360" spans="1:2">
      <c r="A360" s="2" t="s">
        <v>132</v>
      </c>
      <c r="B360" t="s">
        <v>1247</v>
      </c>
    </row>
    <row r="361" spans="1:2">
      <c r="A361" s="2" t="s">
        <v>737</v>
      </c>
      <c r="B361" t="s">
        <v>1247</v>
      </c>
    </row>
    <row r="362" spans="1:2">
      <c r="A362" s="2" t="s">
        <v>252</v>
      </c>
      <c r="B362" t="s">
        <v>1247</v>
      </c>
    </row>
    <row r="363" spans="1:2">
      <c r="A363" s="2" t="s">
        <v>573</v>
      </c>
      <c r="B363" t="s">
        <v>1247</v>
      </c>
    </row>
    <row r="364" spans="1:2">
      <c r="A364" s="2" t="s">
        <v>418</v>
      </c>
      <c r="B364" t="s">
        <v>1247</v>
      </c>
    </row>
    <row r="365" spans="1:2">
      <c r="A365" s="2" t="s">
        <v>775</v>
      </c>
      <c r="B365" t="s">
        <v>1247</v>
      </c>
    </row>
    <row r="366" spans="1:2">
      <c r="A366" s="2" t="s">
        <v>551</v>
      </c>
      <c r="B366" t="s">
        <v>1247</v>
      </c>
    </row>
    <row r="367" spans="1:2">
      <c r="A367" s="2" t="s">
        <v>208</v>
      </c>
      <c r="B367" t="s">
        <v>1247</v>
      </c>
    </row>
    <row r="368" spans="1:2">
      <c r="A368" s="2" t="s">
        <v>565</v>
      </c>
      <c r="B368" t="s">
        <v>1271</v>
      </c>
    </row>
    <row r="369" spans="1:2">
      <c r="A369" s="2" t="s">
        <v>1163</v>
      </c>
      <c r="B369" t="s">
        <v>1288</v>
      </c>
    </row>
    <row r="370" spans="1:2">
      <c r="A370" s="2" t="s">
        <v>290</v>
      </c>
      <c r="B370" t="s">
        <v>1247</v>
      </c>
    </row>
    <row r="371" spans="1:2">
      <c r="A371" s="2" t="s">
        <v>71</v>
      </c>
      <c r="B371" t="s">
        <v>1247</v>
      </c>
    </row>
    <row r="372" spans="1:2">
      <c r="A372" s="2" t="s">
        <v>681</v>
      </c>
      <c r="B372" t="s">
        <v>1270</v>
      </c>
    </row>
    <row r="373" spans="1:2">
      <c r="A373" s="2" t="s">
        <v>510</v>
      </c>
      <c r="B373" t="s">
        <v>1247</v>
      </c>
    </row>
    <row r="374" spans="1:2">
      <c r="A374" s="2" t="s">
        <v>448</v>
      </c>
      <c r="B374" t="s">
        <v>1247</v>
      </c>
    </row>
    <row r="375" spans="1:2">
      <c r="A375" s="2" t="s">
        <v>781</v>
      </c>
      <c r="B375" t="s">
        <v>1247</v>
      </c>
    </row>
    <row r="376" spans="1:2">
      <c r="A376" s="2" t="s">
        <v>122</v>
      </c>
      <c r="B376" t="s">
        <v>1247</v>
      </c>
    </row>
    <row r="377" spans="1:2">
      <c r="A377" s="2" t="s">
        <v>1183</v>
      </c>
      <c r="B377" t="s">
        <v>1289</v>
      </c>
    </row>
    <row r="378" spans="1:2">
      <c r="A378" s="2" t="s">
        <v>398</v>
      </c>
      <c r="B378" t="s">
        <v>1247</v>
      </c>
    </row>
    <row r="379" spans="1:2">
      <c r="A379" s="2" t="s">
        <v>262</v>
      </c>
      <c r="B379" t="s">
        <v>1247</v>
      </c>
    </row>
    <row r="380" spans="1:2">
      <c r="A380" s="2" t="s">
        <v>901</v>
      </c>
      <c r="B380" t="s">
        <v>1264</v>
      </c>
    </row>
    <row r="381" spans="1:2">
      <c r="A381" s="2" t="s">
        <v>851</v>
      </c>
      <c r="B381" t="s">
        <v>1252</v>
      </c>
    </row>
    <row r="382" spans="1:2">
      <c r="A382" s="2" t="s">
        <v>476</v>
      </c>
      <c r="B382" t="s">
        <v>1247</v>
      </c>
    </row>
    <row r="383" spans="1:2">
      <c r="A383" s="2" t="s">
        <v>791</v>
      </c>
      <c r="B383" t="s">
        <v>1279</v>
      </c>
    </row>
    <row r="384" spans="1:2">
      <c r="A384" s="2" t="s">
        <v>496</v>
      </c>
      <c r="B384" t="s">
        <v>1274</v>
      </c>
    </row>
    <row r="385" spans="1:2">
      <c r="A385" s="2" t="s">
        <v>973</v>
      </c>
      <c r="B385" t="s">
        <v>1268</v>
      </c>
    </row>
    <row r="386" spans="1:2">
      <c r="A386" s="2" t="s">
        <v>364</v>
      </c>
      <c r="B386" t="s">
        <v>1247</v>
      </c>
    </row>
    <row r="387" spans="1:2">
      <c r="A387" s="2" t="s">
        <v>159</v>
      </c>
      <c r="B387" t="s">
        <v>1247</v>
      </c>
    </row>
    <row r="388" spans="1:2">
      <c r="A388" s="2" t="s">
        <v>555</v>
      </c>
      <c r="B388" t="s">
        <v>1247</v>
      </c>
    </row>
    <row r="389" spans="1:2">
      <c r="A389" s="2" t="s">
        <v>366</v>
      </c>
      <c r="B389" t="s">
        <v>1255</v>
      </c>
    </row>
    <row r="390" spans="1:2">
      <c r="A390" s="2" t="s">
        <v>1093</v>
      </c>
      <c r="B390" t="s">
        <v>1253</v>
      </c>
    </row>
    <row r="391" spans="1:2">
      <c r="A391" s="2" t="s">
        <v>117</v>
      </c>
      <c r="B391" t="s">
        <v>1247</v>
      </c>
    </row>
    <row r="392" spans="1:2">
      <c r="A392" s="2" t="s">
        <v>546</v>
      </c>
      <c r="B392" t="s">
        <v>1247</v>
      </c>
    </row>
    <row r="393" spans="1:2">
      <c r="A393" s="2" t="s">
        <v>661</v>
      </c>
      <c r="B393" t="s">
        <v>1268</v>
      </c>
    </row>
    <row r="394" spans="1:2">
      <c r="A394" s="2" t="s">
        <v>639</v>
      </c>
      <c r="B394" t="s">
        <v>1247</v>
      </c>
    </row>
    <row r="395" spans="1:2">
      <c r="A395" s="2" t="s">
        <v>1046</v>
      </c>
      <c r="B395" t="s">
        <v>1259</v>
      </c>
    </row>
    <row r="396" spans="1:2">
      <c r="A396" s="2" t="s">
        <v>318</v>
      </c>
      <c r="B396" t="s">
        <v>1247</v>
      </c>
    </row>
    <row r="397" spans="1:2">
      <c r="A397" s="2" t="s">
        <v>302</v>
      </c>
      <c r="B397" t="s">
        <v>1247</v>
      </c>
    </row>
    <row r="398" spans="1:2">
      <c r="A398" s="2" t="s">
        <v>169</v>
      </c>
      <c r="B398" t="s">
        <v>1247</v>
      </c>
    </row>
    <row r="399" spans="1:2">
      <c r="A399" s="2" t="s">
        <v>875</v>
      </c>
      <c r="B399" t="s">
        <v>1274</v>
      </c>
    </row>
    <row r="400" spans="1:2">
      <c r="A400" s="2" t="s">
        <v>577</v>
      </c>
      <c r="B400" t="s">
        <v>1247</v>
      </c>
    </row>
    <row r="401" spans="1:2">
      <c r="A401" s="2" t="s">
        <v>855</v>
      </c>
      <c r="B401" t="s">
        <v>1274</v>
      </c>
    </row>
    <row r="402" spans="1:2">
      <c r="A402" s="2" t="s">
        <v>226</v>
      </c>
      <c r="B402" t="s">
        <v>1247</v>
      </c>
    </row>
    <row r="403" spans="1:2">
      <c r="A403" s="2" t="s">
        <v>847</v>
      </c>
      <c r="B403" t="s">
        <v>1270</v>
      </c>
    </row>
    <row r="404" spans="1:2">
      <c r="A404" s="2" t="s">
        <v>1105</v>
      </c>
      <c r="B404" t="s">
        <v>1280</v>
      </c>
    </row>
    <row r="405" spans="1:2">
      <c r="A405" s="2" t="s">
        <v>58</v>
      </c>
      <c r="B405" t="s">
        <v>1247</v>
      </c>
    </row>
    <row r="406" spans="1:2">
      <c r="A406" s="2" t="s">
        <v>488</v>
      </c>
      <c r="B406" t="s">
        <v>1247</v>
      </c>
    </row>
    <row r="407" spans="1:2">
      <c r="A407" s="2" t="s">
        <v>36</v>
      </c>
      <c r="B407" t="s">
        <v>1247</v>
      </c>
    </row>
    <row r="408" spans="1:2">
      <c r="A408" s="2" t="s">
        <v>394</v>
      </c>
      <c r="B408" t="s">
        <v>1247</v>
      </c>
    </row>
    <row r="409" spans="1:2">
      <c r="A409" s="2" t="s">
        <v>1103</v>
      </c>
      <c r="B409" t="s">
        <v>1290</v>
      </c>
    </row>
    <row r="410" spans="1:2">
      <c r="A410" s="2" t="s">
        <v>492</v>
      </c>
      <c r="B410" t="s">
        <v>1247</v>
      </c>
    </row>
    <row r="411" spans="1:2">
      <c r="A411" s="2" t="s">
        <v>1060</v>
      </c>
      <c r="B411" t="s">
        <v>1254</v>
      </c>
    </row>
    <row r="412" spans="1:2">
      <c r="A412" s="2" t="s">
        <v>1101</v>
      </c>
      <c r="B412" t="s">
        <v>1280</v>
      </c>
    </row>
    <row r="413" spans="1:2">
      <c r="A413" s="2" t="s">
        <v>1123</v>
      </c>
      <c r="B413" t="s">
        <v>1291</v>
      </c>
    </row>
    <row r="414" spans="1:2">
      <c r="A414" s="2" t="s">
        <v>540</v>
      </c>
      <c r="B414" t="s">
        <v>1247</v>
      </c>
    </row>
    <row r="415" spans="1:2">
      <c r="A415" s="2" t="s">
        <v>238</v>
      </c>
      <c r="B415" t="s">
        <v>1247</v>
      </c>
    </row>
    <row r="416" spans="1:2">
      <c r="A416" s="2" t="s">
        <v>559</v>
      </c>
      <c r="B416" t="s">
        <v>1247</v>
      </c>
    </row>
    <row r="417" spans="1:2">
      <c r="A417" s="2" t="s">
        <v>87</v>
      </c>
      <c r="B417" t="s">
        <v>1247</v>
      </c>
    </row>
    <row r="418" spans="1:2">
      <c r="A418" s="2" t="s">
        <v>703</v>
      </c>
      <c r="B418" t="s">
        <v>1247</v>
      </c>
    </row>
    <row r="419" spans="1:2">
      <c r="A419" s="2" t="s">
        <v>1157</v>
      </c>
      <c r="B419" t="s">
        <v>1263</v>
      </c>
    </row>
    <row r="420" spans="1:2">
      <c r="A420" s="2" t="s">
        <v>194</v>
      </c>
      <c r="B420" t="s">
        <v>1247</v>
      </c>
    </row>
    <row r="421" spans="1:2">
      <c r="A421" s="2" t="s">
        <v>69</v>
      </c>
      <c r="B421" t="s">
        <v>1247</v>
      </c>
    </row>
    <row r="422" spans="1:2">
      <c r="A422" s="2" t="s">
        <v>785</v>
      </c>
      <c r="B422" t="s">
        <v>1268</v>
      </c>
    </row>
    <row r="423" spans="1:2">
      <c r="A423" s="2" t="s">
        <v>599</v>
      </c>
      <c r="B423" t="s">
        <v>1247</v>
      </c>
    </row>
    <row r="424" spans="1:2">
      <c r="A424" s="2" t="s">
        <v>753</v>
      </c>
      <c r="B424" t="s">
        <v>1270</v>
      </c>
    </row>
    <row r="425" spans="1:2">
      <c r="A425" s="2" t="s">
        <v>931</v>
      </c>
      <c r="B425" t="s">
        <v>1257</v>
      </c>
    </row>
    <row r="426" spans="1:2">
      <c r="A426" s="2" t="s">
        <v>388</v>
      </c>
      <c r="B426" t="s">
        <v>1247</v>
      </c>
    </row>
    <row r="427" spans="1:2">
      <c r="A427" s="2" t="s">
        <v>607</v>
      </c>
      <c r="B427" t="s">
        <v>1247</v>
      </c>
    </row>
    <row r="428" spans="1:2">
      <c r="A428" s="2" t="s">
        <v>765</v>
      </c>
      <c r="B428" t="s">
        <v>1270</v>
      </c>
    </row>
    <row r="429" spans="1:2">
      <c r="A429" s="2" t="s">
        <v>1008</v>
      </c>
      <c r="B429" t="s">
        <v>1259</v>
      </c>
    </row>
    <row r="430" spans="1:2">
      <c r="A430" s="2" t="s">
        <v>755</v>
      </c>
      <c r="B430" t="s">
        <v>1271</v>
      </c>
    </row>
    <row r="431" spans="1:2">
      <c r="A431" s="2" t="s">
        <v>292</v>
      </c>
      <c r="B431" t="s">
        <v>1247</v>
      </c>
    </row>
    <row r="432" spans="1:2">
      <c r="A432" s="2" t="s">
        <v>308</v>
      </c>
      <c r="B432" t="s">
        <v>1247</v>
      </c>
    </row>
    <row r="433" spans="1:2">
      <c r="A433" s="2" t="s">
        <v>350</v>
      </c>
      <c r="B433" t="s">
        <v>1258</v>
      </c>
    </row>
    <row r="434" spans="1:2">
      <c r="A434" s="2" t="s">
        <v>456</v>
      </c>
      <c r="B434" t="s">
        <v>1247</v>
      </c>
    </row>
    <row r="435" spans="1:2">
      <c r="A435" s="2" t="s">
        <v>148</v>
      </c>
      <c r="B435" t="s">
        <v>1247</v>
      </c>
    </row>
    <row r="436" spans="1:2">
      <c r="A436" s="2" t="s">
        <v>701</v>
      </c>
      <c r="B436" t="s">
        <v>1247</v>
      </c>
    </row>
    <row r="437" spans="1:2">
      <c r="A437" s="2" t="s">
        <v>332</v>
      </c>
      <c r="B437" t="s">
        <v>1247</v>
      </c>
    </row>
    <row r="438" spans="1:2">
      <c r="A438" s="2" t="s">
        <v>1129</v>
      </c>
      <c r="B438" t="s">
        <v>1265</v>
      </c>
    </row>
    <row r="439" spans="1:2">
      <c r="A439" s="2" t="s">
        <v>462</v>
      </c>
      <c r="B439" t="s">
        <v>1247</v>
      </c>
    </row>
    <row r="440" spans="1:2">
      <c r="A440" s="2" t="s">
        <v>1189</v>
      </c>
      <c r="B440" t="s">
        <v>1292</v>
      </c>
    </row>
    <row r="441" spans="1:2">
      <c r="A441" s="2" t="s">
        <v>731</v>
      </c>
      <c r="B441" t="s">
        <v>1247</v>
      </c>
    </row>
    <row r="442" spans="1:2">
      <c r="A442" s="2" t="s">
        <v>182</v>
      </c>
      <c r="B442" t="s">
        <v>1247</v>
      </c>
    </row>
    <row r="443" spans="1:2">
      <c r="A443" s="2" t="s">
        <v>60</v>
      </c>
      <c r="B443" t="s">
        <v>1247</v>
      </c>
    </row>
    <row r="444" spans="1:2">
      <c r="A444" s="2" t="s">
        <v>627</v>
      </c>
      <c r="B444" t="s">
        <v>1247</v>
      </c>
    </row>
    <row r="445" spans="1:2">
      <c r="A445" s="2" t="s">
        <v>286</v>
      </c>
      <c r="B445" t="s">
        <v>1271</v>
      </c>
    </row>
    <row r="446" spans="1:2">
      <c r="A446" s="2" t="s">
        <v>138</v>
      </c>
      <c r="B446" t="s">
        <v>1247</v>
      </c>
    </row>
    <row r="447" spans="1:2">
      <c r="A447" s="2" t="s">
        <v>649</v>
      </c>
      <c r="B447" t="s">
        <v>1247</v>
      </c>
    </row>
    <row r="448" spans="1:2">
      <c r="A448" s="2" t="s">
        <v>913</v>
      </c>
      <c r="B448" t="s">
        <v>1247</v>
      </c>
    </row>
    <row r="449" spans="1:2">
      <c r="A449" s="2" t="s">
        <v>1127</v>
      </c>
      <c r="B449" t="s">
        <v>1264</v>
      </c>
    </row>
    <row r="450" spans="1:2">
      <c r="A450" s="2" t="s">
        <v>336</v>
      </c>
      <c r="B450" t="s">
        <v>1247</v>
      </c>
    </row>
    <row r="451" spans="1:2">
      <c r="A451" s="2" t="s">
        <v>134</v>
      </c>
      <c r="B451" t="s">
        <v>1247</v>
      </c>
    </row>
    <row r="452" spans="1:2">
      <c r="A452" s="2" t="s">
        <v>312</v>
      </c>
      <c r="B452" t="s">
        <v>1247</v>
      </c>
    </row>
    <row r="453" spans="1:2">
      <c r="A453" s="2" t="s">
        <v>811</v>
      </c>
      <c r="B453" t="s">
        <v>1247</v>
      </c>
    </row>
    <row r="454" spans="1:2">
      <c r="A454" s="2" t="s">
        <v>591</v>
      </c>
      <c r="B454" t="s">
        <v>1247</v>
      </c>
    </row>
    <row r="455" spans="1:2">
      <c r="A455" s="2" t="s">
        <v>1181</v>
      </c>
      <c r="B455" t="s">
        <v>1293</v>
      </c>
    </row>
    <row r="456" spans="1:2">
      <c r="A456" s="2" t="s">
        <v>949</v>
      </c>
      <c r="B456" t="s">
        <v>1274</v>
      </c>
    </row>
    <row r="457" spans="1:2">
      <c r="A457" s="2" t="s">
        <v>340</v>
      </c>
      <c r="B457" t="s">
        <v>1247</v>
      </c>
    </row>
    <row r="458" spans="1:2">
      <c r="A458" s="2" t="s">
        <v>268</v>
      </c>
      <c r="B458" t="s">
        <v>1270</v>
      </c>
    </row>
    <row r="459" spans="1:2">
      <c r="A459" s="2" t="s">
        <v>637</v>
      </c>
      <c r="B459" t="s">
        <v>1247</v>
      </c>
    </row>
    <row r="460" spans="1:2">
      <c r="A460" s="2" t="s">
        <v>803</v>
      </c>
      <c r="B460" t="s">
        <v>1271</v>
      </c>
    </row>
    <row r="461" spans="1:2">
      <c r="A461" s="2" t="s">
        <v>192</v>
      </c>
      <c r="B461" t="s">
        <v>1247</v>
      </c>
    </row>
    <row r="462" spans="1:2">
      <c r="A462" s="2" t="s">
        <v>1018</v>
      </c>
      <c r="B462" t="s">
        <v>1272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30"/>
  <sheetViews>
    <sheetView workbookViewId="0">
      <selection activeCell="A1" sqref="A1"/>
    </sheetView>
  </sheetViews>
  <sheetFormatPr defaultColWidth="9" defaultRowHeight="13.5" outlineLevelCol="1"/>
  <cols>
    <col min="1" max="1" width="18" style="1" customWidth="1"/>
    <col min="2" max="2" width="10" style="1" customWidth="1"/>
  </cols>
  <sheetData>
    <row r="1" spans="1:2">
      <c r="A1" t="s">
        <v>5</v>
      </c>
      <c r="B1" t="s">
        <v>1294</v>
      </c>
    </row>
    <row r="2" spans="1:2">
      <c r="A2" s="2" t="s">
        <v>1119</v>
      </c>
      <c r="B2" t="s">
        <v>1295</v>
      </c>
    </row>
    <row r="3" spans="1:2">
      <c r="A3" s="2" t="s">
        <v>575</v>
      </c>
      <c r="B3" t="s">
        <v>1296</v>
      </c>
    </row>
    <row r="4" spans="1:2">
      <c r="A4" s="2" t="s">
        <v>877</v>
      </c>
      <c r="B4" t="s">
        <v>1297</v>
      </c>
    </row>
    <row r="5" spans="1:2">
      <c r="A5" s="2" t="s">
        <v>534</v>
      </c>
      <c r="B5" t="s">
        <v>1298</v>
      </c>
    </row>
    <row r="6" spans="1:2">
      <c r="A6" s="2" t="s">
        <v>1185</v>
      </c>
      <c r="B6" t="s">
        <v>1299</v>
      </c>
    </row>
    <row r="7" spans="1:2">
      <c r="A7" s="2" t="s">
        <v>759</v>
      </c>
      <c r="B7" t="s">
        <v>1300</v>
      </c>
    </row>
    <row r="8" spans="1:2">
      <c r="A8" s="2" t="s">
        <v>929</v>
      </c>
      <c r="B8" t="s">
        <v>1301</v>
      </c>
    </row>
    <row r="9" spans="1:2">
      <c r="A9" s="2" t="s">
        <v>765</v>
      </c>
      <c r="B9" t="s">
        <v>1302</v>
      </c>
    </row>
    <row r="10" spans="1:2">
      <c r="A10" s="2" t="s">
        <v>949</v>
      </c>
      <c r="B10" t="s">
        <v>1303</v>
      </c>
    </row>
    <row r="11" spans="1:2">
      <c r="A11" s="2" t="s">
        <v>167</v>
      </c>
      <c r="B11" t="s">
        <v>1304</v>
      </c>
    </row>
    <row r="12" spans="1:2">
      <c r="A12" s="2" t="s">
        <v>390</v>
      </c>
      <c r="B12" t="s">
        <v>1305</v>
      </c>
    </row>
    <row r="13" spans="1:2">
      <c r="A13" s="2" t="s">
        <v>687</v>
      </c>
      <c r="B13" t="s">
        <v>1306</v>
      </c>
    </row>
    <row r="14" spans="1:2">
      <c r="A14" s="2" t="s">
        <v>254</v>
      </c>
      <c r="B14" t="s">
        <v>1307</v>
      </c>
    </row>
    <row r="15" spans="1:2">
      <c r="A15" s="2" t="s">
        <v>159</v>
      </c>
      <c r="B15" t="s">
        <v>1308</v>
      </c>
    </row>
    <row r="16" spans="1:2">
      <c r="A16" s="2" t="s">
        <v>801</v>
      </c>
      <c r="B16" t="s">
        <v>1309</v>
      </c>
    </row>
    <row r="17" spans="1:2">
      <c r="A17" s="2" t="s">
        <v>64</v>
      </c>
      <c r="B17" t="s">
        <v>1310</v>
      </c>
    </row>
    <row r="18" spans="1:2">
      <c r="A18" s="2" t="s">
        <v>994</v>
      </c>
      <c r="B18" t="s">
        <v>1311</v>
      </c>
    </row>
    <row r="19" spans="1:2">
      <c r="A19" s="2" t="s">
        <v>1195</v>
      </c>
      <c r="B19" t="s">
        <v>1312</v>
      </c>
    </row>
    <row r="20" spans="1:2">
      <c r="A20" s="2" t="s">
        <v>917</v>
      </c>
      <c r="B20" t="s">
        <v>1308</v>
      </c>
    </row>
    <row r="21" spans="1:2">
      <c r="A21" s="2" t="s">
        <v>378</v>
      </c>
      <c r="B21" t="s">
        <v>1313</v>
      </c>
    </row>
    <row r="22" spans="1:2">
      <c r="A22" s="2" t="s">
        <v>468</v>
      </c>
      <c r="B22" t="s">
        <v>1314</v>
      </c>
    </row>
    <row r="23" spans="1:2">
      <c r="A23" s="2" t="s">
        <v>151</v>
      </c>
      <c r="B23" t="s">
        <v>1315</v>
      </c>
    </row>
    <row r="24" spans="1:2">
      <c r="A24" s="2" t="s">
        <v>1147</v>
      </c>
      <c r="B24" t="s">
        <v>1297</v>
      </c>
    </row>
    <row r="25" spans="1:2">
      <c r="A25" s="2" t="s">
        <v>242</v>
      </c>
      <c r="B25" t="s">
        <v>1316</v>
      </c>
    </row>
    <row r="26" spans="1:2">
      <c r="A26" s="2" t="s">
        <v>795</v>
      </c>
    </row>
    <row r="27" spans="1:2">
      <c r="A27" s="2" t="s">
        <v>346</v>
      </c>
      <c r="B27" t="s">
        <v>1317</v>
      </c>
    </row>
    <row r="28" spans="1:2">
      <c r="A28" s="2" t="s">
        <v>597</v>
      </c>
      <c r="B28" t="s">
        <v>1318</v>
      </c>
    </row>
    <row r="29" spans="1:2">
      <c r="A29" s="2" t="s">
        <v>931</v>
      </c>
      <c r="B29" t="s">
        <v>1319</v>
      </c>
    </row>
    <row r="30" spans="1:2">
      <c r="A30" s="2" t="s">
        <v>360</v>
      </c>
      <c r="B30" t="s">
        <v>1320</v>
      </c>
    </row>
    <row r="31" spans="1:2">
      <c r="A31" s="2" t="s">
        <v>492</v>
      </c>
      <c r="B31" t="s">
        <v>1321</v>
      </c>
    </row>
    <row r="32" spans="1:2">
      <c r="A32" s="2" t="s">
        <v>430</v>
      </c>
      <c r="B32" t="s">
        <v>1322</v>
      </c>
    </row>
    <row r="33" spans="1:2">
      <c r="A33" s="2" t="s">
        <v>1323</v>
      </c>
    </row>
    <row r="34" spans="1:2">
      <c r="A34" s="2" t="s">
        <v>240</v>
      </c>
      <c r="B34" t="s">
        <v>1324</v>
      </c>
    </row>
    <row r="35" spans="1:2">
      <c r="A35" s="2" t="s">
        <v>282</v>
      </c>
      <c r="B35" t="s">
        <v>1325</v>
      </c>
    </row>
    <row r="36" spans="1:2">
      <c r="A36" s="2" t="s">
        <v>1022</v>
      </c>
      <c r="B36" t="s">
        <v>1326</v>
      </c>
    </row>
    <row r="37" spans="1:2">
      <c r="A37" s="2" t="s">
        <v>969</v>
      </c>
      <c r="B37" t="s">
        <v>1327</v>
      </c>
    </row>
    <row r="38" spans="1:2">
      <c r="A38" s="2" t="s">
        <v>85</v>
      </c>
      <c r="B38" t="s">
        <v>1328</v>
      </c>
    </row>
    <row r="39" spans="1:2">
      <c r="A39" s="2" t="s">
        <v>799</v>
      </c>
      <c r="B39" t="s">
        <v>1305</v>
      </c>
    </row>
    <row r="40" spans="1:2">
      <c r="A40" s="2" t="s">
        <v>713</v>
      </c>
      <c r="B40" t="s">
        <v>1329</v>
      </c>
    </row>
    <row r="41" spans="1:2">
      <c r="A41" s="2" t="s">
        <v>1330</v>
      </c>
    </row>
    <row r="42" spans="1:2">
      <c r="A42" s="2" t="s">
        <v>248</v>
      </c>
      <c r="B42" t="s">
        <v>1331</v>
      </c>
    </row>
    <row r="43" spans="1:2">
      <c r="A43" s="2" t="s">
        <v>1036</v>
      </c>
      <c r="B43" t="s">
        <v>1332</v>
      </c>
    </row>
    <row r="44" spans="1:2">
      <c r="A44" s="2" t="s">
        <v>1075</v>
      </c>
      <c r="B44" t="s">
        <v>1333</v>
      </c>
    </row>
    <row r="45" spans="1:2">
      <c r="A45" s="2" t="s">
        <v>394</v>
      </c>
      <c r="B45" t="s">
        <v>1334</v>
      </c>
    </row>
    <row r="46" spans="1:2">
      <c r="A46" s="2" t="s">
        <v>871</v>
      </c>
      <c r="B46" t="s">
        <v>1335</v>
      </c>
    </row>
    <row r="47" spans="1:2">
      <c r="A47" s="2" t="s">
        <v>965</v>
      </c>
      <c r="B47" t="s">
        <v>1317</v>
      </c>
    </row>
    <row r="48" spans="1:2">
      <c r="A48" s="2" t="s">
        <v>971</v>
      </c>
      <c r="B48" t="s">
        <v>1336</v>
      </c>
    </row>
    <row r="49" spans="1:2">
      <c r="A49" s="2" t="s">
        <v>494</v>
      </c>
      <c r="B49" t="s">
        <v>1337</v>
      </c>
    </row>
    <row r="50" spans="1:2">
      <c r="A50" s="2" t="s">
        <v>384</v>
      </c>
      <c r="B50" t="s">
        <v>1332</v>
      </c>
    </row>
    <row r="51" spans="1:2">
      <c r="A51" s="2" t="s">
        <v>1117</v>
      </c>
      <c r="B51" t="s">
        <v>1338</v>
      </c>
    </row>
    <row r="52" spans="1:2">
      <c r="A52" s="2" t="s">
        <v>721</v>
      </c>
      <c r="B52" t="s">
        <v>1335</v>
      </c>
    </row>
    <row r="53" spans="1:2">
      <c r="A53" s="2" t="s">
        <v>380</v>
      </c>
      <c r="B53" t="s">
        <v>1339</v>
      </c>
    </row>
    <row r="54" spans="1:2">
      <c r="A54" s="2" t="s">
        <v>957</v>
      </c>
      <c r="B54" t="s">
        <v>1340</v>
      </c>
    </row>
    <row r="55" spans="1:2">
      <c r="A55" s="2" t="s">
        <v>1091</v>
      </c>
      <c r="B55" t="s">
        <v>1341</v>
      </c>
    </row>
    <row r="56" spans="1:2">
      <c r="A56" s="2" t="s">
        <v>101</v>
      </c>
      <c r="B56" t="s">
        <v>1325</v>
      </c>
    </row>
    <row r="57" spans="1:2">
      <c r="A57" s="2" t="s">
        <v>414</v>
      </c>
      <c r="B57" t="s">
        <v>1342</v>
      </c>
    </row>
    <row r="58" spans="1:2">
      <c r="A58" s="2" t="s">
        <v>190</v>
      </c>
      <c r="B58" t="s">
        <v>1343</v>
      </c>
    </row>
    <row r="59" spans="1:2">
      <c r="A59" s="2" t="s">
        <v>1197</v>
      </c>
      <c r="B59" t="s">
        <v>1344</v>
      </c>
    </row>
    <row r="60" spans="1:2">
      <c r="A60" s="2" t="s">
        <v>132</v>
      </c>
      <c r="B60" t="s">
        <v>1345</v>
      </c>
    </row>
    <row r="61" spans="1:2">
      <c r="A61" s="2" t="s">
        <v>450</v>
      </c>
      <c r="B61" t="s">
        <v>1346</v>
      </c>
    </row>
    <row r="62" spans="1:2">
      <c r="A62" s="2" t="s">
        <v>416</v>
      </c>
      <c r="B62" t="s">
        <v>1347</v>
      </c>
    </row>
    <row r="63" spans="1:2">
      <c r="A63" s="2" t="s">
        <v>1181</v>
      </c>
      <c r="B63" t="s">
        <v>1348</v>
      </c>
    </row>
    <row r="64" spans="1:2">
      <c r="A64" s="2" t="s">
        <v>797</v>
      </c>
      <c r="B64" t="s">
        <v>1349</v>
      </c>
    </row>
    <row r="65" spans="1:2">
      <c r="A65" s="2" t="s">
        <v>1105</v>
      </c>
      <c r="B65" t="s">
        <v>1312</v>
      </c>
    </row>
    <row r="66" spans="1:2">
      <c r="A66" s="2" t="s">
        <v>50</v>
      </c>
      <c r="B66" t="s">
        <v>1350</v>
      </c>
    </row>
    <row r="67" spans="1:2">
      <c r="A67" s="2" t="s">
        <v>901</v>
      </c>
      <c r="B67" t="s">
        <v>1351</v>
      </c>
    </row>
    <row r="68" spans="1:2">
      <c r="A68" s="2" t="s">
        <v>310</v>
      </c>
      <c r="B68" t="s">
        <v>1352</v>
      </c>
    </row>
    <row r="69" spans="1:2">
      <c r="A69" s="2" t="s">
        <v>635</v>
      </c>
      <c r="B69" t="s">
        <v>1353</v>
      </c>
    </row>
    <row r="70" spans="1:2">
      <c r="A70" s="2" t="s">
        <v>42</v>
      </c>
      <c r="B70" t="s">
        <v>1354</v>
      </c>
    </row>
    <row r="71" spans="1:2">
      <c r="A71" s="2" t="s">
        <v>398</v>
      </c>
      <c r="B71" t="s">
        <v>1355</v>
      </c>
    </row>
    <row r="72" spans="1:2">
      <c r="A72" s="2" t="s">
        <v>400</v>
      </c>
      <c r="B72" t="s">
        <v>1356</v>
      </c>
    </row>
    <row r="73" spans="1:2">
      <c r="A73" s="2" t="s">
        <v>356</v>
      </c>
      <c r="B73" t="s">
        <v>1338</v>
      </c>
    </row>
    <row r="74" spans="1:2">
      <c r="A74" s="2" t="s">
        <v>1067</v>
      </c>
      <c r="B74" t="s">
        <v>1357</v>
      </c>
    </row>
    <row r="75" spans="1:2">
      <c r="A75" s="2" t="s">
        <v>278</v>
      </c>
      <c r="B75" t="s">
        <v>1358</v>
      </c>
    </row>
    <row r="76" spans="1:2">
      <c r="A76" s="2" t="s">
        <v>308</v>
      </c>
      <c r="B76" t="s">
        <v>1359</v>
      </c>
    </row>
    <row r="77" spans="1:2">
      <c r="A77" s="2" t="s">
        <v>627</v>
      </c>
      <c r="B77" t="s">
        <v>1360</v>
      </c>
    </row>
    <row r="78" spans="1:2">
      <c r="A78" s="2" t="s">
        <v>1131</v>
      </c>
      <c r="B78" t="s">
        <v>1361</v>
      </c>
    </row>
    <row r="79" spans="1:2">
      <c r="A79" s="2" t="s">
        <v>348</v>
      </c>
      <c r="B79" t="s">
        <v>1327</v>
      </c>
    </row>
    <row r="80" spans="1:2">
      <c r="A80" s="2" t="s">
        <v>919</v>
      </c>
      <c r="B80" t="s">
        <v>1362</v>
      </c>
    </row>
    <row r="81" spans="1:2">
      <c r="A81" s="2" t="s">
        <v>324</v>
      </c>
      <c r="B81" t="s">
        <v>1363</v>
      </c>
    </row>
    <row r="82" spans="1:2">
      <c r="A82" s="2" t="s">
        <v>126</v>
      </c>
      <c r="B82" t="s">
        <v>1364</v>
      </c>
    </row>
    <row r="83" spans="1:2">
      <c r="A83" s="2" t="s">
        <v>739</v>
      </c>
      <c r="B83" t="s">
        <v>1365</v>
      </c>
    </row>
    <row r="84" spans="1:2">
      <c r="A84" s="2" t="s">
        <v>887</v>
      </c>
      <c r="B84" t="s">
        <v>1366</v>
      </c>
    </row>
    <row r="85" spans="1:2">
      <c r="A85" s="2" t="s">
        <v>496</v>
      </c>
      <c r="B85" t="s">
        <v>1367</v>
      </c>
    </row>
    <row r="86" spans="1:2">
      <c r="A86" s="2" t="s">
        <v>1109</v>
      </c>
      <c r="B86" t="s">
        <v>1368</v>
      </c>
    </row>
    <row r="87" spans="1:2">
      <c r="A87" s="2" t="s">
        <v>1002</v>
      </c>
      <c r="B87" t="s">
        <v>1350</v>
      </c>
    </row>
    <row r="88" spans="1:2">
      <c r="A88" s="2" t="s">
        <v>322</v>
      </c>
      <c r="B88" t="s">
        <v>1369</v>
      </c>
    </row>
    <row r="89" spans="1:2">
      <c r="A89" s="2" t="s">
        <v>180</v>
      </c>
      <c r="B89" t="s">
        <v>1370</v>
      </c>
    </row>
    <row r="90" spans="1:2">
      <c r="A90" s="2" t="s">
        <v>318</v>
      </c>
      <c r="B90" t="s">
        <v>1371</v>
      </c>
    </row>
    <row r="91" spans="1:2">
      <c r="A91" s="2" t="s">
        <v>444</v>
      </c>
      <c r="B91" t="s">
        <v>1372</v>
      </c>
    </row>
    <row r="92" spans="1:2">
      <c r="A92" s="2" t="s">
        <v>55</v>
      </c>
      <c r="B92" t="s">
        <v>1373</v>
      </c>
    </row>
    <row r="93" spans="1:2">
      <c r="A93" s="2" t="s">
        <v>1163</v>
      </c>
      <c r="B93" t="s">
        <v>1374</v>
      </c>
    </row>
    <row r="94" spans="1:2">
      <c r="A94" s="2" t="s">
        <v>432</v>
      </c>
      <c r="B94" t="s">
        <v>1375</v>
      </c>
    </row>
    <row r="95" spans="1:2">
      <c r="A95" s="2" t="s">
        <v>364</v>
      </c>
      <c r="B95" t="s">
        <v>1376</v>
      </c>
    </row>
    <row r="96" spans="1:2">
      <c r="A96" s="2" t="s">
        <v>1111</v>
      </c>
      <c r="B96" t="s">
        <v>1377</v>
      </c>
    </row>
    <row r="97" spans="1:2">
      <c r="A97" s="2" t="s">
        <v>737</v>
      </c>
      <c r="B97" t="s">
        <v>1312</v>
      </c>
    </row>
    <row r="98" spans="1:2">
      <c r="A98" s="2" t="s">
        <v>44</v>
      </c>
      <c r="B98" t="s">
        <v>1378</v>
      </c>
    </row>
    <row r="99" spans="1:2">
      <c r="A99" s="2" t="s">
        <v>605</v>
      </c>
      <c r="B99" t="s">
        <v>1379</v>
      </c>
    </row>
    <row r="100" spans="1:2">
      <c r="A100" s="2" t="s">
        <v>647</v>
      </c>
      <c r="B100" t="s">
        <v>1380</v>
      </c>
    </row>
    <row r="101" spans="1:2">
      <c r="A101" s="2" t="s">
        <v>77</v>
      </c>
      <c r="B101" t="s">
        <v>1381</v>
      </c>
    </row>
    <row r="102" spans="1:2">
      <c r="A102" s="2" t="s">
        <v>655</v>
      </c>
      <c r="B102" t="s">
        <v>1382</v>
      </c>
    </row>
    <row r="103" spans="1:2">
      <c r="A103" s="2" t="s">
        <v>83</v>
      </c>
      <c r="B103" t="s">
        <v>1383</v>
      </c>
    </row>
    <row r="104" spans="1:2">
      <c r="A104" s="2" t="s">
        <v>857</v>
      </c>
      <c r="B104" t="s">
        <v>1384</v>
      </c>
    </row>
    <row r="105" spans="1:2">
      <c r="A105" s="2" t="s">
        <v>169</v>
      </c>
      <c r="B105" t="s">
        <v>1320</v>
      </c>
    </row>
    <row r="106" spans="1:2">
      <c r="A106" s="2" t="s">
        <v>733</v>
      </c>
      <c r="B106" t="s">
        <v>1385</v>
      </c>
    </row>
    <row r="107" spans="1:2">
      <c r="A107" s="2" t="s">
        <v>532</v>
      </c>
      <c r="B107" t="s">
        <v>1386</v>
      </c>
    </row>
    <row r="108" spans="1:2">
      <c r="A108" s="2" t="s">
        <v>1040</v>
      </c>
      <c r="B108" t="s">
        <v>1387</v>
      </c>
    </row>
    <row r="109" spans="1:2">
      <c r="A109" s="2" t="s">
        <v>354</v>
      </c>
      <c r="B109" t="s">
        <v>1388</v>
      </c>
    </row>
    <row r="110" spans="1:2">
      <c r="A110" s="2" t="s">
        <v>1155</v>
      </c>
      <c r="B110" t="s">
        <v>1389</v>
      </c>
    </row>
    <row r="111" spans="1:2">
      <c r="A111" s="2" t="s">
        <v>925</v>
      </c>
      <c r="B111" t="s">
        <v>1390</v>
      </c>
    </row>
    <row r="112" spans="1:2">
      <c r="A112" s="2" t="s">
        <v>48</v>
      </c>
      <c r="B112" t="s">
        <v>1391</v>
      </c>
    </row>
    <row r="113" spans="1:2">
      <c r="A113" s="2" t="s">
        <v>296</v>
      </c>
      <c r="B113" t="s">
        <v>1392</v>
      </c>
    </row>
    <row r="114" spans="1:2">
      <c r="A114" s="2" t="s">
        <v>124</v>
      </c>
      <c r="B114" t="s">
        <v>1393</v>
      </c>
    </row>
    <row r="115" spans="1:2">
      <c r="A115" s="2" t="s">
        <v>763</v>
      </c>
      <c r="B115" t="s">
        <v>1394</v>
      </c>
    </row>
    <row r="116" spans="1:2">
      <c r="A116" s="2" t="s">
        <v>745</v>
      </c>
      <c r="B116" t="s">
        <v>1395</v>
      </c>
    </row>
    <row r="117" spans="1:2">
      <c r="A117" s="2" t="s">
        <v>583</v>
      </c>
      <c r="B117" t="s">
        <v>1395</v>
      </c>
    </row>
    <row r="118" spans="1:2">
      <c r="A118" s="2" t="s">
        <v>60</v>
      </c>
      <c r="B118" t="s">
        <v>1396</v>
      </c>
    </row>
    <row r="119" spans="1:2">
      <c r="A119" s="2" t="s">
        <v>805</v>
      </c>
      <c r="B119" t="s">
        <v>1371</v>
      </c>
    </row>
    <row r="120" spans="1:2">
      <c r="A120" s="2" t="s">
        <v>1397</v>
      </c>
    </row>
    <row r="121" spans="1:2">
      <c r="A121" s="2" t="s">
        <v>374</v>
      </c>
      <c r="B121" t="s">
        <v>1398</v>
      </c>
    </row>
    <row r="122" spans="1:2">
      <c r="A122" s="2" t="s">
        <v>1056</v>
      </c>
      <c r="B122" t="s">
        <v>1399</v>
      </c>
    </row>
    <row r="123" spans="1:2">
      <c r="A123" s="2" t="s">
        <v>785</v>
      </c>
      <c r="B123" t="s">
        <v>1400</v>
      </c>
    </row>
    <row r="124" spans="1:2">
      <c r="A124" s="2" t="s">
        <v>1401</v>
      </c>
      <c r="B124" t="s">
        <v>1315</v>
      </c>
    </row>
    <row r="125" spans="1:2">
      <c r="A125" s="2" t="s">
        <v>589</v>
      </c>
      <c r="B125" t="s">
        <v>1402</v>
      </c>
    </row>
    <row r="126" spans="1:2">
      <c r="A126" s="2" t="s">
        <v>1113</v>
      </c>
      <c r="B126" t="s">
        <v>1403</v>
      </c>
    </row>
    <row r="127" spans="1:2">
      <c r="A127" s="2" t="s">
        <v>986</v>
      </c>
      <c r="B127" t="s">
        <v>1404</v>
      </c>
    </row>
    <row r="128" spans="1:2">
      <c r="A128" s="2" t="s">
        <v>462</v>
      </c>
      <c r="B128" t="s">
        <v>1405</v>
      </c>
    </row>
    <row r="129" spans="1:2">
      <c r="A129" s="2" t="s">
        <v>625</v>
      </c>
      <c r="B129" t="s">
        <v>1406</v>
      </c>
    </row>
    <row r="130" spans="1:2">
      <c r="A130" s="2" t="s">
        <v>186</v>
      </c>
      <c r="B130" t="s">
        <v>1407</v>
      </c>
    </row>
    <row r="131" spans="1:2">
      <c r="A131" s="2" t="s">
        <v>328</v>
      </c>
      <c r="B131" t="s">
        <v>1408</v>
      </c>
    </row>
    <row r="132" spans="1:2">
      <c r="A132" s="2" t="s">
        <v>941</v>
      </c>
      <c r="B132" t="s">
        <v>1409</v>
      </c>
    </row>
    <row r="133" spans="1:2">
      <c r="A133" s="2" t="s">
        <v>725</v>
      </c>
      <c r="B133" t="s">
        <v>1410</v>
      </c>
    </row>
    <row r="134" spans="1:2">
      <c r="A134" s="2" t="s">
        <v>220</v>
      </c>
      <c r="B134" t="s">
        <v>1411</v>
      </c>
    </row>
    <row r="135" spans="1:2">
      <c r="A135" s="2" t="s">
        <v>210</v>
      </c>
      <c r="B135" t="s">
        <v>1412</v>
      </c>
    </row>
    <row r="136" spans="1:2">
      <c r="A136" s="2" t="s">
        <v>789</v>
      </c>
      <c r="B136" t="s">
        <v>1378</v>
      </c>
    </row>
    <row r="137" spans="1:2">
      <c r="A137" s="2" t="s">
        <v>705</v>
      </c>
      <c r="B137" t="s">
        <v>1413</v>
      </c>
    </row>
    <row r="138" spans="1:2">
      <c r="A138" s="2" t="s">
        <v>464</v>
      </c>
      <c r="B138" t="s">
        <v>1413</v>
      </c>
    </row>
    <row r="139" spans="1:2">
      <c r="A139" s="2" t="s">
        <v>691</v>
      </c>
      <c r="B139" t="s">
        <v>1403</v>
      </c>
    </row>
    <row r="140" spans="1:2">
      <c r="A140" s="2" t="s">
        <v>1079</v>
      </c>
      <c r="B140" t="s">
        <v>1406</v>
      </c>
    </row>
    <row r="141" spans="1:2">
      <c r="A141" s="2" t="s">
        <v>136</v>
      </c>
      <c r="B141" t="s">
        <v>1414</v>
      </c>
    </row>
    <row r="142" spans="1:2">
      <c r="A142" s="2" t="s">
        <v>1415</v>
      </c>
    </row>
    <row r="143" spans="1:2">
      <c r="A143" s="2" t="s">
        <v>163</v>
      </c>
      <c r="B143" t="s">
        <v>1416</v>
      </c>
    </row>
    <row r="144" spans="1:2">
      <c r="A144" s="2" t="s">
        <v>270</v>
      </c>
      <c r="B144" t="s">
        <v>1417</v>
      </c>
    </row>
    <row r="145" spans="1:2">
      <c r="A145" s="2" t="s">
        <v>350</v>
      </c>
      <c r="B145" t="s">
        <v>1370</v>
      </c>
    </row>
    <row r="146" spans="1:2">
      <c r="A146" s="2" t="s">
        <v>544</v>
      </c>
      <c r="B146" t="s">
        <v>1412</v>
      </c>
    </row>
    <row r="147" spans="1:2">
      <c r="A147" s="2" t="s">
        <v>204</v>
      </c>
      <c r="B147" t="s">
        <v>1350</v>
      </c>
    </row>
    <row r="148" spans="1:2">
      <c r="A148" s="2" t="s">
        <v>1139</v>
      </c>
      <c r="B148" t="s">
        <v>1384</v>
      </c>
    </row>
    <row r="149" spans="1:2">
      <c r="A149" s="2" t="s">
        <v>645</v>
      </c>
      <c r="B149" t="s">
        <v>1418</v>
      </c>
    </row>
    <row r="150" spans="1:2">
      <c r="A150" s="2" t="s">
        <v>440</v>
      </c>
      <c r="B150" t="s">
        <v>1419</v>
      </c>
    </row>
    <row r="151" spans="1:2">
      <c r="A151" s="2" t="s">
        <v>456</v>
      </c>
      <c r="B151" t="s">
        <v>1338</v>
      </c>
    </row>
    <row r="152" spans="1:2">
      <c r="A152" s="2" t="s">
        <v>352</v>
      </c>
      <c r="B152" t="s">
        <v>1420</v>
      </c>
    </row>
    <row r="153" spans="1:2">
      <c r="A153" s="2" t="s">
        <v>500</v>
      </c>
      <c r="B153" t="s">
        <v>1414</v>
      </c>
    </row>
    <row r="154" spans="1:2">
      <c r="A154" s="2" t="s">
        <v>1087</v>
      </c>
      <c r="B154" t="s">
        <v>1421</v>
      </c>
    </row>
    <row r="155" spans="1:2">
      <c r="A155" s="2" t="s">
        <v>28</v>
      </c>
      <c r="B155" t="s">
        <v>1380</v>
      </c>
    </row>
    <row r="156" spans="1:2">
      <c r="A156" s="2" t="s">
        <v>144</v>
      </c>
      <c r="B156" t="s">
        <v>1322</v>
      </c>
    </row>
    <row r="157" spans="1:2">
      <c r="A157" s="2" t="s">
        <v>134</v>
      </c>
      <c r="B157" t="s">
        <v>1422</v>
      </c>
    </row>
    <row r="158" spans="1:2">
      <c r="A158" s="2" t="s">
        <v>1016</v>
      </c>
      <c r="B158" t="s">
        <v>1378</v>
      </c>
    </row>
    <row r="159" spans="1:2">
      <c r="A159" s="2" t="s">
        <v>653</v>
      </c>
      <c r="B159" t="s">
        <v>1423</v>
      </c>
    </row>
    <row r="160" spans="1:2">
      <c r="A160" s="2" t="s">
        <v>1026</v>
      </c>
      <c r="B160" t="s">
        <v>1424</v>
      </c>
    </row>
    <row r="161" spans="1:2">
      <c r="A161" s="2" t="s">
        <v>314</v>
      </c>
      <c r="B161" t="s">
        <v>1315</v>
      </c>
    </row>
    <row r="162" spans="1:2">
      <c r="A162" s="2" t="s">
        <v>250</v>
      </c>
      <c r="B162" t="s">
        <v>1425</v>
      </c>
    </row>
    <row r="163" spans="1:2">
      <c r="A163" s="2" t="s">
        <v>933</v>
      </c>
      <c r="B163" t="s">
        <v>1426</v>
      </c>
    </row>
    <row r="164" spans="1:2">
      <c r="A164" s="2" t="s">
        <v>224</v>
      </c>
      <c r="B164" t="s">
        <v>1427</v>
      </c>
    </row>
    <row r="165" spans="1:2">
      <c r="A165" s="2" t="s">
        <v>851</v>
      </c>
      <c r="B165" t="s">
        <v>1428</v>
      </c>
    </row>
    <row r="166" spans="1:2">
      <c r="A166" s="2" t="s">
        <v>214</v>
      </c>
      <c r="B166" t="s">
        <v>1331</v>
      </c>
    </row>
    <row r="167" spans="1:2">
      <c r="A167" s="2" t="s">
        <v>344</v>
      </c>
      <c r="B167" t="s">
        <v>1429</v>
      </c>
    </row>
    <row r="168" spans="1:2">
      <c r="A168" s="2" t="s">
        <v>442</v>
      </c>
      <c r="B168" t="s">
        <v>1320</v>
      </c>
    </row>
    <row r="169" spans="1:2">
      <c r="A169" s="2" t="s">
        <v>52</v>
      </c>
      <c r="B169" t="s">
        <v>1430</v>
      </c>
    </row>
    <row r="170" spans="1:2">
      <c r="A170" s="2" t="s">
        <v>807</v>
      </c>
      <c r="B170" t="s">
        <v>1431</v>
      </c>
    </row>
    <row r="171" spans="1:2">
      <c r="A171" s="2" t="s">
        <v>1161</v>
      </c>
      <c r="B171" t="s">
        <v>1432</v>
      </c>
    </row>
    <row r="172" spans="1:2">
      <c r="A172" s="2" t="s">
        <v>161</v>
      </c>
      <c r="B172" t="s">
        <v>1433</v>
      </c>
    </row>
    <row r="173" spans="1:2">
      <c r="A173" s="2" t="s">
        <v>907</v>
      </c>
      <c r="B173" t="s">
        <v>1434</v>
      </c>
    </row>
    <row r="174" spans="1:2">
      <c r="A174" s="2" t="s">
        <v>621</v>
      </c>
      <c r="B174" t="s">
        <v>1435</v>
      </c>
    </row>
    <row r="175" spans="1:2">
      <c r="A175" s="2" t="s">
        <v>975</v>
      </c>
      <c r="B175" t="s">
        <v>1436</v>
      </c>
    </row>
    <row r="176" spans="1:2">
      <c r="A176" s="2" t="s">
        <v>573</v>
      </c>
      <c r="B176" t="s">
        <v>1391</v>
      </c>
    </row>
    <row r="177" spans="1:2">
      <c r="A177" s="2" t="s">
        <v>663</v>
      </c>
      <c r="B177" t="s">
        <v>1357</v>
      </c>
    </row>
    <row r="178" spans="1:2">
      <c r="A178" s="2" t="s">
        <v>334</v>
      </c>
      <c r="B178" t="s">
        <v>1437</v>
      </c>
    </row>
    <row r="179" spans="1:2">
      <c r="A179" s="2" t="s">
        <v>418</v>
      </c>
      <c r="B179" t="s">
        <v>1438</v>
      </c>
    </row>
    <row r="180" spans="1:2">
      <c r="A180" s="2" t="s">
        <v>681</v>
      </c>
      <c r="B180" t="s">
        <v>1439</v>
      </c>
    </row>
    <row r="181" spans="1:2">
      <c r="A181" s="2" t="s">
        <v>783</v>
      </c>
      <c r="B181" t="s">
        <v>1440</v>
      </c>
    </row>
    <row r="182" spans="1:2">
      <c r="A182" s="2" t="s">
        <v>875</v>
      </c>
      <c r="B182" t="s">
        <v>1314</v>
      </c>
    </row>
    <row r="183" spans="1:2">
      <c r="A183" s="2" t="s">
        <v>729</v>
      </c>
      <c r="B183" t="s">
        <v>1299</v>
      </c>
    </row>
    <row r="184" spans="1:2">
      <c r="A184" s="2" t="s">
        <v>967</v>
      </c>
      <c r="B184" t="s">
        <v>1441</v>
      </c>
    </row>
    <row r="185" spans="1:2">
      <c r="A185" s="2" t="s">
        <v>206</v>
      </c>
      <c r="B185" t="s">
        <v>1442</v>
      </c>
    </row>
    <row r="186" spans="1:2">
      <c r="A186" s="2" t="s">
        <v>452</v>
      </c>
      <c r="B186" t="s">
        <v>1364</v>
      </c>
    </row>
    <row r="187" spans="1:2">
      <c r="A187" s="2" t="s">
        <v>1020</v>
      </c>
      <c r="B187" t="s">
        <v>1443</v>
      </c>
    </row>
    <row r="188" spans="1:2">
      <c r="A188" s="2" t="s">
        <v>963</v>
      </c>
      <c r="B188" t="s">
        <v>1444</v>
      </c>
    </row>
    <row r="189" spans="1:2">
      <c r="A189" s="2" t="s">
        <v>392</v>
      </c>
      <c r="B189" t="s">
        <v>1445</v>
      </c>
    </row>
    <row r="190" spans="1:2">
      <c r="A190" s="2" t="s">
        <v>753</v>
      </c>
      <c r="B190" t="s">
        <v>1446</v>
      </c>
    </row>
    <row r="191" spans="1:2">
      <c r="A191" s="2" t="s">
        <v>1447</v>
      </c>
    </row>
    <row r="192" spans="1:2">
      <c r="A192" s="2" t="s">
        <v>1199</v>
      </c>
      <c r="B192" t="s">
        <v>1448</v>
      </c>
    </row>
    <row r="193" spans="1:2">
      <c r="A193" s="2" t="s">
        <v>424</v>
      </c>
      <c r="B193" t="s">
        <v>1449</v>
      </c>
    </row>
    <row r="194" spans="1:2">
      <c r="A194" s="2" t="s">
        <v>973</v>
      </c>
      <c r="B194" t="s">
        <v>1385</v>
      </c>
    </row>
    <row r="195" spans="1:2">
      <c r="A195" s="2" t="s">
        <v>1046</v>
      </c>
      <c r="B195" t="s">
        <v>1450</v>
      </c>
    </row>
    <row r="196" spans="1:2">
      <c r="A196" s="2" t="s">
        <v>559</v>
      </c>
      <c r="B196" t="s">
        <v>1451</v>
      </c>
    </row>
    <row r="197" spans="1:2">
      <c r="A197" s="2" t="s">
        <v>298</v>
      </c>
      <c r="B197" t="s">
        <v>1322</v>
      </c>
    </row>
    <row r="198" spans="1:2">
      <c r="A198" s="2" t="s">
        <v>951</v>
      </c>
      <c r="B198" t="s">
        <v>1319</v>
      </c>
    </row>
    <row r="199" spans="1:2">
      <c r="A199" s="2" t="s">
        <v>869</v>
      </c>
      <c r="B199" t="s">
        <v>1305</v>
      </c>
    </row>
    <row r="200" spans="1:2">
      <c r="A200" s="2" t="s">
        <v>837</v>
      </c>
      <c r="B200" t="s">
        <v>1326</v>
      </c>
    </row>
    <row r="201" spans="1:2">
      <c r="A201" s="2" t="s">
        <v>75</v>
      </c>
      <c r="B201" t="s">
        <v>1352</v>
      </c>
    </row>
    <row r="202" spans="1:2">
      <c r="A202" s="2" t="s">
        <v>1127</v>
      </c>
      <c r="B202" t="s">
        <v>1340</v>
      </c>
    </row>
    <row r="203" spans="1:2">
      <c r="A203" s="2" t="s">
        <v>881</v>
      </c>
      <c r="B203" t="s">
        <v>1452</v>
      </c>
    </row>
    <row r="204" spans="1:2">
      <c r="A204" s="2" t="s">
        <v>428</v>
      </c>
      <c r="B204" t="s">
        <v>1453</v>
      </c>
    </row>
    <row r="205" spans="1:2">
      <c r="A205" s="2" t="s">
        <v>446</v>
      </c>
      <c r="B205" t="s">
        <v>1317</v>
      </c>
    </row>
    <row r="206" spans="1:2">
      <c r="A206" s="2" t="s">
        <v>665</v>
      </c>
      <c r="B206" t="s">
        <v>1454</v>
      </c>
    </row>
    <row r="207" spans="1:2">
      <c r="A207" s="2" t="s">
        <v>1052</v>
      </c>
      <c r="B207" t="s">
        <v>1400</v>
      </c>
    </row>
    <row r="208" spans="1:2">
      <c r="A208" s="2" t="s">
        <v>1065</v>
      </c>
      <c r="B208" t="s">
        <v>1455</v>
      </c>
    </row>
    <row r="209" spans="1:2">
      <c r="A209" s="2" t="s">
        <v>839</v>
      </c>
      <c r="B209" t="s">
        <v>1456</v>
      </c>
    </row>
    <row r="210" spans="1:2">
      <c r="A210" s="2" t="s">
        <v>791</v>
      </c>
      <c r="B210" t="s">
        <v>1350</v>
      </c>
    </row>
    <row r="211" spans="1:2">
      <c r="A211" s="2" t="s">
        <v>563</v>
      </c>
      <c r="B211" t="s">
        <v>1457</v>
      </c>
    </row>
    <row r="212" spans="1:2">
      <c r="A212" s="2" t="s">
        <v>1042</v>
      </c>
      <c r="B212" t="s">
        <v>1298</v>
      </c>
    </row>
    <row r="213" spans="1:2">
      <c r="A213" s="2" t="s">
        <v>909</v>
      </c>
      <c r="B213" t="s">
        <v>1424</v>
      </c>
    </row>
    <row r="214" spans="1:2">
      <c r="A214" s="2" t="s">
        <v>69</v>
      </c>
      <c r="B214" t="s">
        <v>1458</v>
      </c>
    </row>
    <row r="215" spans="1:2">
      <c r="A215" s="2" t="s">
        <v>1030</v>
      </c>
      <c r="B215" t="s">
        <v>1365</v>
      </c>
    </row>
    <row r="216" spans="1:2">
      <c r="A216" s="2" t="s">
        <v>212</v>
      </c>
      <c r="B216" t="s">
        <v>1459</v>
      </c>
    </row>
    <row r="217" spans="1:2">
      <c r="A217" s="2" t="s">
        <v>937</v>
      </c>
      <c r="B217" t="s">
        <v>1460</v>
      </c>
    </row>
    <row r="218" spans="1:2">
      <c r="A218" s="2" t="s">
        <v>234</v>
      </c>
      <c r="B218" t="s">
        <v>1438</v>
      </c>
    </row>
    <row r="219" spans="1:2">
      <c r="A219" s="2" t="s">
        <v>422</v>
      </c>
      <c r="B219" t="s">
        <v>1368</v>
      </c>
    </row>
    <row r="220" spans="1:2">
      <c r="A220" s="2" t="s">
        <v>408</v>
      </c>
      <c r="B220" t="s">
        <v>1420</v>
      </c>
    </row>
    <row r="221" spans="1:2">
      <c r="A221" s="2" t="s">
        <v>194</v>
      </c>
      <c r="B221" t="s">
        <v>1446</v>
      </c>
    </row>
    <row r="222" spans="1:2">
      <c r="A222" s="2" t="s">
        <v>238</v>
      </c>
      <c r="B222" t="s">
        <v>1318</v>
      </c>
    </row>
    <row r="223" spans="1:2">
      <c r="A223" s="2" t="s">
        <v>342</v>
      </c>
      <c r="B223" t="s">
        <v>1461</v>
      </c>
    </row>
    <row r="224" spans="1:2">
      <c r="A224" s="2" t="s">
        <v>631</v>
      </c>
      <c r="B224" t="s">
        <v>1462</v>
      </c>
    </row>
    <row r="225" spans="1:2">
      <c r="A225" s="2" t="s">
        <v>923</v>
      </c>
      <c r="B225" t="s">
        <v>1463</v>
      </c>
    </row>
    <row r="226" spans="1:2">
      <c r="A226" s="2" t="s">
        <v>1129</v>
      </c>
      <c r="B226" t="s">
        <v>1464</v>
      </c>
    </row>
    <row r="227" spans="1:2">
      <c r="A227" s="2" t="s">
        <v>1151</v>
      </c>
      <c r="B227" t="s">
        <v>1365</v>
      </c>
    </row>
    <row r="228" spans="1:2">
      <c r="A228" s="2" t="s">
        <v>1044</v>
      </c>
      <c r="B228" t="s">
        <v>1465</v>
      </c>
    </row>
    <row r="229" spans="1:2">
      <c r="A229" s="2" t="s">
        <v>146</v>
      </c>
      <c r="B229" t="s">
        <v>1412</v>
      </c>
    </row>
    <row r="230" spans="1:2">
      <c r="A230" s="2" t="s">
        <v>996</v>
      </c>
      <c r="B230" t="s">
        <v>1353</v>
      </c>
    </row>
    <row r="231" spans="1:2">
      <c r="A231" s="2" t="s">
        <v>526</v>
      </c>
      <c r="B231" t="s">
        <v>1451</v>
      </c>
    </row>
    <row r="232" spans="1:2">
      <c r="A232" s="2" t="s">
        <v>232</v>
      </c>
      <c r="B232" t="s">
        <v>1350</v>
      </c>
    </row>
    <row r="233" spans="1:2">
      <c r="A233" s="2" t="s">
        <v>717</v>
      </c>
      <c r="B233" t="s">
        <v>1466</v>
      </c>
    </row>
    <row r="234" spans="1:2">
      <c r="A234" s="2" t="s">
        <v>1077</v>
      </c>
      <c r="B234" t="s">
        <v>1467</v>
      </c>
    </row>
    <row r="235" spans="1:2">
      <c r="A235" s="2" t="s">
        <v>667</v>
      </c>
      <c r="B235" t="s">
        <v>1361</v>
      </c>
    </row>
    <row r="236" spans="1:2">
      <c r="A236" s="2" t="s">
        <v>1095</v>
      </c>
      <c r="B236" t="s">
        <v>1468</v>
      </c>
    </row>
    <row r="237" spans="1:2">
      <c r="A237" s="2" t="s">
        <v>470</v>
      </c>
      <c r="B237" t="s">
        <v>1388</v>
      </c>
    </row>
    <row r="238" spans="1:2">
      <c r="A238" s="2" t="s">
        <v>1028</v>
      </c>
      <c r="B238" t="s">
        <v>1469</v>
      </c>
    </row>
    <row r="239" spans="1:2">
      <c r="A239" s="2" t="s">
        <v>402</v>
      </c>
      <c r="B239" t="s">
        <v>1384</v>
      </c>
    </row>
    <row r="240" spans="1:2">
      <c r="A240" s="2" t="s">
        <v>420</v>
      </c>
      <c r="B240" t="s">
        <v>1470</v>
      </c>
    </row>
    <row r="241" spans="1:2">
      <c r="A241" s="2" t="s">
        <v>859</v>
      </c>
      <c r="B241" t="s">
        <v>1471</v>
      </c>
    </row>
    <row r="242" spans="1:2">
      <c r="A242" s="2" t="s">
        <v>547</v>
      </c>
      <c r="B242" t="s">
        <v>1451</v>
      </c>
    </row>
    <row r="243" spans="1:2">
      <c r="A243" s="2" t="s">
        <v>218</v>
      </c>
      <c r="B243" t="s">
        <v>1472</v>
      </c>
    </row>
    <row r="244" spans="1:2">
      <c r="A244" s="2" t="s">
        <v>1149</v>
      </c>
      <c r="B244" t="s">
        <v>1353</v>
      </c>
    </row>
    <row r="245" spans="1:2">
      <c r="A245" s="2" t="s">
        <v>1179</v>
      </c>
      <c r="B245" t="s">
        <v>1371</v>
      </c>
    </row>
    <row r="246" spans="1:2">
      <c r="A246" s="2" t="s">
        <v>109</v>
      </c>
      <c r="B246" t="s">
        <v>1368</v>
      </c>
    </row>
    <row r="247" spans="1:2">
      <c r="A247" s="2" t="s">
        <v>1010</v>
      </c>
      <c r="B247" t="s">
        <v>1338</v>
      </c>
    </row>
    <row r="248" spans="1:2">
      <c r="A248" s="2" t="s">
        <v>883</v>
      </c>
      <c r="B248" t="s">
        <v>1348</v>
      </c>
    </row>
    <row r="249" spans="1:2">
      <c r="A249" s="2" t="s">
        <v>336</v>
      </c>
      <c r="B249" t="s">
        <v>1433</v>
      </c>
    </row>
    <row r="250" spans="1:2">
      <c r="A250" s="2" t="s">
        <v>747</v>
      </c>
      <c r="B250" t="s">
        <v>1381</v>
      </c>
    </row>
    <row r="251" spans="1:2">
      <c r="A251" s="2" t="s">
        <v>1473</v>
      </c>
    </row>
    <row r="252" spans="1:2">
      <c r="A252" s="2" t="s">
        <v>1189</v>
      </c>
      <c r="B252" t="s">
        <v>1474</v>
      </c>
    </row>
    <row r="253" spans="1:2">
      <c r="A253" s="2" t="s">
        <v>601</v>
      </c>
      <c r="B253" t="s">
        <v>1472</v>
      </c>
    </row>
    <row r="254" spans="1:2">
      <c r="A254" s="2" t="s">
        <v>990</v>
      </c>
      <c r="B254" t="s">
        <v>1475</v>
      </c>
    </row>
    <row r="255" spans="1:2">
      <c r="A255" s="2" t="s">
        <v>779</v>
      </c>
      <c r="B255" t="s">
        <v>1386</v>
      </c>
    </row>
    <row r="256" spans="1:2">
      <c r="A256" s="2" t="s">
        <v>1183</v>
      </c>
      <c r="B256" t="s">
        <v>1468</v>
      </c>
    </row>
    <row r="257" spans="1:2">
      <c r="A257" s="2" t="s">
        <v>961</v>
      </c>
      <c r="B257" t="s">
        <v>1476</v>
      </c>
    </row>
    <row r="258" spans="1:2">
      <c r="A258" s="2" t="s">
        <v>138</v>
      </c>
      <c r="B258" t="s">
        <v>1477</v>
      </c>
    </row>
    <row r="259" spans="1:2">
      <c r="A259" s="2" t="s">
        <v>695</v>
      </c>
      <c r="B259" t="s">
        <v>1478</v>
      </c>
    </row>
    <row r="260" spans="1:2">
      <c r="A260" s="2" t="s">
        <v>111</v>
      </c>
      <c r="B260" t="s">
        <v>1364</v>
      </c>
    </row>
    <row r="261" spans="1:2">
      <c r="A261" s="2" t="s">
        <v>1073</v>
      </c>
      <c r="B261" t="s">
        <v>1366</v>
      </c>
    </row>
    <row r="262" spans="1:2">
      <c r="A262" s="2" t="s">
        <v>276</v>
      </c>
      <c r="B262" t="s">
        <v>1479</v>
      </c>
    </row>
    <row r="263" spans="1:2">
      <c r="A263" s="2" t="s">
        <v>1123</v>
      </c>
      <c r="B263" t="s">
        <v>1480</v>
      </c>
    </row>
    <row r="264" spans="1:2">
      <c r="A264" s="2" t="s">
        <v>338</v>
      </c>
      <c r="B264" t="s">
        <v>1481</v>
      </c>
    </row>
    <row r="265" spans="1:2">
      <c r="A265" s="2" t="s">
        <v>863</v>
      </c>
      <c r="B265" t="s">
        <v>1461</v>
      </c>
    </row>
    <row r="266" spans="1:2">
      <c r="A266" s="2" t="s">
        <v>66</v>
      </c>
      <c r="B266" t="s">
        <v>1304</v>
      </c>
    </row>
    <row r="267" spans="1:2">
      <c r="A267" s="2" t="s">
        <v>903</v>
      </c>
      <c r="B267" t="s">
        <v>1482</v>
      </c>
    </row>
    <row r="268" spans="1:2">
      <c r="A268" s="2" t="s">
        <v>913</v>
      </c>
      <c r="B268" t="s">
        <v>1483</v>
      </c>
    </row>
    <row r="269" spans="1:2">
      <c r="A269" s="2" t="s">
        <v>520</v>
      </c>
      <c r="B269" t="s">
        <v>1430</v>
      </c>
    </row>
    <row r="270" spans="1:2">
      <c r="A270" s="2" t="s">
        <v>675</v>
      </c>
      <c r="B270" t="s">
        <v>1484</v>
      </c>
    </row>
    <row r="271" spans="1:2">
      <c r="A271" s="2" t="s">
        <v>773</v>
      </c>
      <c r="B271" t="s">
        <v>1485</v>
      </c>
    </row>
    <row r="272" spans="1:2">
      <c r="A272" s="2" t="s">
        <v>811</v>
      </c>
      <c r="B272" t="s">
        <v>1326</v>
      </c>
    </row>
    <row r="273" spans="1:2">
      <c r="A273" s="2" t="s">
        <v>438</v>
      </c>
      <c r="B273" t="s">
        <v>1313</v>
      </c>
    </row>
    <row r="274" spans="1:2">
      <c r="A274" s="2" t="s">
        <v>498</v>
      </c>
      <c r="B274" t="s">
        <v>1486</v>
      </c>
    </row>
    <row r="275" spans="1:2">
      <c r="A275" s="2" t="s">
        <v>362</v>
      </c>
      <c r="B275" t="s">
        <v>1487</v>
      </c>
    </row>
    <row r="276" spans="1:2">
      <c r="A276" s="2" t="s">
        <v>677</v>
      </c>
      <c r="B276" t="s">
        <v>1338</v>
      </c>
    </row>
    <row r="277" spans="1:2">
      <c r="A277" s="2" t="s">
        <v>1187</v>
      </c>
      <c r="B277" t="s">
        <v>1452</v>
      </c>
    </row>
    <row r="278" spans="1:2">
      <c r="A278" s="2" t="s">
        <v>540</v>
      </c>
      <c r="B278" t="s">
        <v>1423</v>
      </c>
    </row>
    <row r="279" spans="1:2">
      <c r="A279" s="2" t="s">
        <v>897</v>
      </c>
      <c r="B279" t="s">
        <v>1488</v>
      </c>
    </row>
    <row r="280" spans="1:2">
      <c r="A280" s="2" t="s">
        <v>947</v>
      </c>
      <c r="B280" t="s">
        <v>1489</v>
      </c>
    </row>
    <row r="281" spans="1:2">
      <c r="A281" s="2" t="s">
        <v>751</v>
      </c>
      <c r="B281" t="s">
        <v>1490</v>
      </c>
    </row>
    <row r="282" spans="1:2">
      <c r="A282" s="2" t="s">
        <v>905</v>
      </c>
      <c r="B282" t="s">
        <v>1491</v>
      </c>
    </row>
    <row r="283" spans="1:2">
      <c r="A283" s="2" t="s">
        <v>536</v>
      </c>
      <c r="B283" t="s">
        <v>1458</v>
      </c>
    </row>
    <row r="284" spans="1:2">
      <c r="A284" s="2" t="s">
        <v>927</v>
      </c>
      <c r="B284" t="s">
        <v>1492</v>
      </c>
    </row>
    <row r="285" spans="1:2">
      <c r="A285" s="2" t="s">
        <v>735</v>
      </c>
      <c r="B285" t="s">
        <v>1493</v>
      </c>
    </row>
    <row r="286" spans="1:2">
      <c r="A286" s="2" t="s">
        <v>1058</v>
      </c>
      <c r="B286" t="s">
        <v>1494</v>
      </c>
    </row>
    <row r="287" spans="1:2">
      <c r="A287" s="2" t="s">
        <v>184</v>
      </c>
      <c r="B287" t="s">
        <v>1495</v>
      </c>
    </row>
    <row r="288" spans="1:2">
      <c r="A288" s="2" t="s">
        <v>891</v>
      </c>
      <c r="B288" t="s">
        <v>1496</v>
      </c>
    </row>
    <row r="289" spans="1:2">
      <c r="A289" s="2" t="s">
        <v>266</v>
      </c>
      <c r="B289" t="s">
        <v>1497</v>
      </c>
    </row>
    <row r="290" spans="1:2">
      <c r="A290" s="2" t="s">
        <v>637</v>
      </c>
      <c r="B290" t="s">
        <v>1498</v>
      </c>
    </row>
    <row r="291" spans="1:2">
      <c r="A291" s="2" t="s">
        <v>833</v>
      </c>
      <c r="B291" t="s">
        <v>1499</v>
      </c>
    </row>
    <row r="292" spans="1:2">
      <c r="A292" s="2" t="s">
        <v>286</v>
      </c>
      <c r="B292" t="s">
        <v>1461</v>
      </c>
    </row>
    <row r="293" spans="1:2">
      <c r="A293" s="2" t="s">
        <v>1141</v>
      </c>
      <c r="B293" t="s">
        <v>1500</v>
      </c>
    </row>
    <row r="294" spans="1:2">
      <c r="A294" s="2" t="s">
        <v>368</v>
      </c>
      <c r="B294" t="s">
        <v>1477</v>
      </c>
    </row>
    <row r="295" spans="1:2">
      <c r="A295" s="2" t="s">
        <v>173</v>
      </c>
      <c r="B295" t="s">
        <v>1487</v>
      </c>
    </row>
    <row r="296" spans="1:2">
      <c r="A296" s="2" t="s">
        <v>330</v>
      </c>
      <c r="B296" t="s">
        <v>1451</v>
      </c>
    </row>
    <row r="297" spans="1:2">
      <c r="A297" s="2" t="s">
        <v>1069</v>
      </c>
      <c r="B297" t="s">
        <v>1452</v>
      </c>
    </row>
    <row r="298" spans="1:2">
      <c r="A298" s="2" t="s">
        <v>1014</v>
      </c>
      <c r="B298" t="s">
        <v>1501</v>
      </c>
    </row>
    <row r="299" spans="1:2">
      <c r="A299" s="2" t="s">
        <v>434</v>
      </c>
      <c r="B299" t="s">
        <v>1446</v>
      </c>
    </row>
    <row r="300" spans="1:2">
      <c r="A300" s="2" t="s">
        <v>829</v>
      </c>
      <c r="B300" t="s">
        <v>1502</v>
      </c>
    </row>
    <row r="301" spans="1:2">
      <c r="A301" s="2" t="s">
        <v>561</v>
      </c>
      <c r="B301" t="s">
        <v>1474</v>
      </c>
    </row>
    <row r="302" spans="1:2">
      <c r="A302" s="2" t="s">
        <v>1157</v>
      </c>
      <c r="B302" t="s">
        <v>1433</v>
      </c>
    </row>
    <row r="303" spans="1:2">
      <c r="A303" s="2" t="s">
        <v>629</v>
      </c>
      <c r="B303" t="s">
        <v>1503</v>
      </c>
    </row>
    <row r="304" spans="1:2">
      <c r="A304" s="2" t="s">
        <v>71</v>
      </c>
      <c r="B304" t="s">
        <v>1315</v>
      </c>
    </row>
    <row r="305" spans="1:2">
      <c r="A305" s="2" t="s">
        <v>148</v>
      </c>
      <c r="B305" t="s">
        <v>1345</v>
      </c>
    </row>
    <row r="306" spans="1:2">
      <c r="A306" s="2" t="s">
        <v>619</v>
      </c>
      <c r="B306" t="s">
        <v>1504</v>
      </c>
    </row>
    <row r="307" spans="1:2">
      <c r="A307" s="2" t="s">
        <v>97</v>
      </c>
      <c r="B307" t="s">
        <v>1380</v>
      </c>
    </row>
    <row r="308" spans="1:2">
      <c r="A308" s="2" t="s">
        <v>454</v>
      </c>
      <c r="B308" t="s">
        <v>1451</v>
      </c>
    </row>
    <row r="309" spans="1:2">
      <c r="A309" s="2" t="s">
        <v>617</v>
      </c>
      <c r="B309" t="s">
        <v>1350</v>
      </c>
    </row>
    <row r="310" spans="1:2">
      <c r="A310" s="2" t="s">
        <v>326</v>
      </c>
      <c r="B310" t="s">
        <v>1364</v>
      </c>
    </row>
    <row r="311" spans="1:2">
      <c r="A311" s="2" t="s">
        <v>711</v>
      </c>
      <c r="B311" t="s">
        <v>1505</v>
      </c>
    </row>
    <row r="312" spans="1:2">
      <c r="A312" s="2" t="s">
        <v>1089</v>
      </c>
      <c r="B312" t="s">
        <v>1497</v>
      </c>
    </row>
    <row r="313" spans="1:2">
      <c r="A313" s="2" t="s">
        <v>777</v>
      </c>
      <c r="B313" t="s">
        <v>1506</v>
      </c>
    </row>
    <row r="314" spans="1:2">
      <c r="A314" s="2" t="s">
        <v>103</v>
      </c>
      <c r="B314" t="s">
        <v>1370</v>
      </c>
    </row>
    <row r="315" spans="1:2">
      <c r="A315" s="2" t="s">
        <v>841</v>
      </c>
      <c r="B315" t="s">
        <v>1324</v>
      </c>
    </row>
    <row r="316" spans="1:2">
      <c r="A316" s="2" t="s">
        <v>1024</v>
      </c>
      <c r="B316" t="s">
        <v>1349</v>
      </c>
    </row>
    <row r="317" spans="1:2">
      <c r="A317" s="2" t="s">
        <v>611</v>
      </c>
      <c r="B317" t="s">
        <v>1507</v>
      </c>
    </row>
    <row r="318" spans="1:2">
      <c r="A318" s="2" t="s">
        <v>595</v>
      </c>
      <c r="B318" t="s">
        <v>1384</v>
      </c>
    </row>
    <row r="319" spans="1:2">
      <c r="A319" s="2" t="s">
        <v>340</v>
      </c>
      <c r="B319" t="s">
        <v>1508</v>
      </c>
    </row>
    <row r="320" spans="1:2">
      <c r="A320" s="2" t="s">
        <v>358</v>
      </c>
      <c r="B320" t="s">
        <v>1509</v>
      </c>
    </row>
    <row r="321" spans="1:2">
      <c r="A321" s="2" t="s">
        <v>1062</v>
      </c>
      <c r="B321" t="s">
        <v>1510</v>
      </c>
    </row>
    <row r="322" spans="1:2">
      <c r="A322" s="2" t="s">
        <v>853</v>
      </c>
      <c r="B322" t="s">
        <v>1402</v>
      </c>
    </row>
    <row r="323" spans="1:2">
      <c r="A323" s="2" t="s">
        <v>551</v>
      </c>
      <c r="B323" t="s">
        <v>1328</v>
      </c>
    </row>
    <row r="324" spans="1:2">
      <c r="A324" s="2" t="s">
        <v>176</v>
      </c>
      <c r="B324" t="s">
        <v>1374</v>
      </c>
    </row>
    <row r="325" spans="1:2">
      <c r="A325" s="2" t="s">
        <v>142</v>
      </c>
      <c r="B325" t="s">
        <v>1511</v>
      </c>
    </row>
    <row r="326" spans="1:2">
      <c r="A326" s="2" t="s">
        <v>546</v>
      </c>
      <c r="B326" t="s">
        <v>1319</v>
      </c>
    </row>
    <row r="327" spans="1:2">
      <c r="A327" s="2" t="s">
        <v>861</v>
      </c>
      <c r="B327" t="s">
        <v>1465</v>
      </c>
    </row>
    <row r="328" spans="1:2">
      <c r="A328" s="2" t="s">
        <v>157</v>
      </c>
      <c r="B328" t="s">
        <v>1512</v>
      </c>
    </row>
    <row r="329" spans="1:2">
      <c r="A329" s="2" t="s">
        <v>988</v>
      </c>
      <c r="B329" t="s">
        <v>1386</v>
      </c>
    </row>
    <row r="330" spans="1:2">
      <c r="A330" s="2" t="s">
        <v>879</v>
      </c>
      <c r="B330" t="s">
        <v>1513</v>
      </c>
    </row>
    <row r="331" spans="1:2">
      <c r="A331" s="2" t="s">
        <v>679</v>
      </c>
      <c r="B331" t="s">
        <v>1514</v>
      </c>
    </row>
    <row r="332" spans="1:2">
      <c r="A332" s="2" t="s">
        <v>140</v>
      </c>
      <c r="B332" t="s">
        <v>1430</v>
      </c>
    </row>
    <row r="333" spans="1:2">
      <c r="A333" s="2" t="s">
        <v>320</v>
      </c>
      <c r="B333" t="s">
        <v>1385</v>
      </c>
    </row>
    <row r="334" spans="1:2">
      <c r="A334" s="2" t="s">
        <v>198</v>
      </c>
      <c r="B334" t="s">
        <v>1451</v>
      </c>
    </row>
    <row r="335" spans="1:2">
      <c r="A335" s="2" t="s">
        <v>486</v>
      </c>
      <c r="B335" t="s">
        <v>1320</v>
      </c>
    </row>
    <row r="336" spans="1:2">
      <c r="A336" s="2" t="s">
        <v>817</v>
      </c>
      <c r="B336" t="s">
        <v>1412</v>
      </c>
    </row>
    <row r="337" spans="1:2">
      <c r="A337" s="2" t="s">
        <v>79</v>
      </c>
      <c r="B337" t="s">
        <v>1350</v>
      </c>
    </row>
    <row r="338" spans="1:2">
      <c r="A338" s="2" t="s">
        <v>945</v>
      </c>
      <c r="B338" t="s">
        <v>1326</v>
      </c>
    </row>
    <row r="339" spans="1:2">
      <c r="A339" s="2" t="s">
        <v>579</v>
      </c>
      <c r="B339" t="s">
        <v>1316</v>
      </c>
    </row>
    <row r="340" spans="1:2">
      <c r="A340" s="2" t="s">
        <v>1038</v>
      </c>
      <c r="B340" t="s">
        <v>1420</v>
      </c>
    </row>
    <row r="341" spans="1:2">
      <c r="A341" s="2" t="s">
        <v>1085</v>
      </c>
      <c r="B341" t="s">
        <v>1370</v>
      </c>
    </row>
    <row r="342" spans="1:2">
      <c r="A342" s="2" t="s">
        <v>959</v>
      </c>
      <c r="B342" t="s">
        <v>1515</v>
      </c>
    </row>
    <row r="343" spans="1:2">
      <c r="A343" s="2" t="s">
        <v>607</v>
      </c>
      <c r="B343" t="s">
        <v>1420</v>
      </c>
    </row>
    <row r="344" spans="1:2">
      <c r="A344" s="2" t="s">
        <v>466</v>
      </c>
      <c r="B344" t="s">
        <v>1498</v>
      </c>
    </row>
    <row r="345" spans="1:2">
      <c r="A345" s="2" t="s">
        <v>386</v>
      </c>
      <c r="B345" t="s">
        <v>1400</v>
      </c>
    </row>
    <row r="346" spans="1:2">
      <c r="A346" s="2" t="s">
        <v>921</v>
      </c>
      <c r="B346" t="s">
        <v>1516</v>
      </c>
    </row>
    <row r="347" spans="1:2">
      <c r="A347" s="2" t="s">
        <v>1159</v>
      </c>
      <c r="B347" t="s">
        <v>1517</v>
      </c>
    </row>
    <row r="348" spans="1:2">
      <c r="A348" s="2" t="s">
        <v>803</v>
      </c>
      <c r="B348" t="s">
        <v>1518</v>
      </c>
    </row>
    <row r="349" spans="1:2">
      <c r="A349" s="2" t="s">
        <v>406</v>
      </c>
      <c r="B349" t="s">
        <v>1304</v>
      </c>
    </row>
    <row r="350" spans="1:2">
      <c r="A350" s="2" t="s">
        <v>613</v>
      </c>
      <c r="B350" t="s">
        <v>1519</v>
      </c>
    </row>
    <row r="351" spans="1:2">
      <c r="A351" s="2" t="s">
        <v>280</v>
      </c>
      <c r="B351" t="s">
        <v>1411</v>
      </c>
    </row>
    <row r="352" spans="1:2">
      <c r="A352" s="2" t="s">
        <v>845</v>
      </c>
      <c r="B352" t="s">
        <v>1520</v>
      </c>
    </row>
    <row r="353" spans="1:2">
      <c r="A353" s="2" t="s">
        <v>508</v>
      </c>
      <c r="B353" t="s">
        <v>1521</v>
      </c>
    </row>
    <row r="354" spans="1:2">
      <c r="A354" s="2" t="s">
        <v>723</v>
      </c>
      <c r="B354" t="s">
        <v>1522</v>
      </c>
    </row>
    <row r="355" spans="1:2">
      <c r="A355" s="2" t="s">
        <v>388</v>
      </c>
      <c r="B355" t="s">
        <v>1523</v>
      </c>
    </row>
    <row r="356" spans="1:2">
      <c r="A356" s="2" t="s">
        <v>130</v>
      </c>
      <c r="B356" t="s">
        <v>1524</v>
      </c>
    </row>
    <row r="357" spans="1:2">
      <c r="A357" s="2" t="s">
        <v>370</v>
      </c>
      <c r="B357" t="s">
        <v>1497</v>
      </c>
    </row>
    <row r="358" spans="1:2">
      <c r="A358" s="2" t="s">
        <v>899</v>
      </c>
      <c r="B358" t="s">
        <v>1525</v>
      </c>
    </row>
    <row r="359" spans="1:2">
      <c r="A359" s="2" t="s">
        <v>1193</v>
      </c>
      <c r="B359" t="s">
        <v>1526</v>
      </c>
    </row>
    <row r="360" spans="1:2">
      <c r="A360" s="2" t="s">
        <v>893</v>
      </c>
      <c r="B360" t="s">
        <v>1448</v>
      </c>
    </row>
    <row r="361" spans="1:2">
      <c r="A361" s="2" t="s">
        <v>1527</v>
      </c>
      <c r="B361" t="s">
        <v>1524</v>
      </c>
    </row>
    <row r="362" spans="1:2">
      <c r="A362" s="2" t="s">
        <v>757</v>
      </c>
      <c r="B362" t="s">
        <v>1298</v>
      </c>
    </row>
    <row r="363" spans="1:2">
      <c r="A363" s="2" t="s">
        <v>165</v>
      </c>
      <c r="B363" t="s">
        <v>1528</v>
      </c>
    </row>
    <row r="364" spans="1:2">
      <c r="A364" s="2" t="s">
        <v>122</v>
      </c>
      <c r="B364" t="s">
        <v>1412</v>
      </c>
    </row>
    <row r="365" spans="1:2">
      <c r="A365" s="2" t="s">
        <v>208</v>
      </c>
      <c r="B365" t="s">
        <v>1529</v>
      </c>
    </row>
    <row r="366" spans="1:2">
      <c r="A366" s="2" t="s">
        <v>1048</v>
      </c>
      <c r="B366" t="s">
        <v>1301</v>
      </c>
    </row>
    <row r="367" spans="1:2">
      <c r="A367" s="2" t="s">
        <v>609</v>
      </c>
      <c r="B367" t="s">
        <v>1495</v>
      </c>
    </row>
    <row r="368" spans="1:2">
      <c r="A368" s="2" t="s">
        <v>1153</v>
      </c>
      <c r="B368" t="s">
        <v>1490</v>
      </c>
    </row>
    <row r="369" spans="1:2">
      <c r="A369" s="2" t="s">
        <v>1115</v>
      </c>
      <c r="B369" t="s">
        <v>1474</v>
      </c>
    </row>
    <row r="370" spans="1:2">
      <c r="A370" s="2" t="s">
        <v>524</v>
      </c>
      <c r="B370" t="s">
        <v>1327</v>
      </c>
    </row>
    <row r="371" spans="1:2">
      <c r="A371" s="2" t="s">
        <v>1063</v>
      </c>
      <c r="B371" t="s">
        <v>1421</v>
      </c>
    </row>
    <row r="372" spans="1:2">
      <c r="A372" s="2" t="s">
        <v>553</v>
      </c>
      <c r="B372" t="s">
        <v>1328</v>
      </c>
    </row>
    <row r="373" spans="1:2">
      <c r="A373" s="2" t="s">
        <v>591</v>
      </c>
      <c r="B373" t="s">
        <v>1530</v>
      </c>
    </row>
    <row r="374" spans="1:2">
      <c r="A374" s="2" t="s">
        <v>855</v>
      </c>
      <c r="B374" t="s">
        <v>1531</v>
      </c>
    </row>
    <row r="375" spans="1:2">
      <c r="A375" s="2" t="s">
        <v>911</v>
      </c>
      <c r="B375" t="s">
        <v>1317</v>
      </c>
    </row>
    <row r="376" spans="1:2">
      <c r="A376" s="2" t="s">
        <v>567</v>
      </c>
      <c r="B376" t="s">
        <v>1532</v>
      </c>
    </row>
    <row r="377" spans="1:2">
      <c r="A377" s="2" t="s">
        <v>1012</v>
      </c>
      <c r="B377" t="s">
        <v>1493</v>
      </c>
    </row>
    <row r="378" spans="1:2">
      <c r="A378" s="2" t="s">
        <v>693</v>
      </c>
      <c r="B378" t="s">
        <v>1533</v>
      </c>
    </row>
    <row r="379" spans="1:2">
      <c r="A379" s="2" t="s">
        <v>1133</v>
      </c>
      <c r="B379" t="s">
        <v>1524</v>
      </c>
    </row>
    <row r="380" spans="1:2">
      <c r="A380" s="2" t="s">
        <v>593</v>
      </c>
      <c r="B380" t="s">
        <v>1534</v>
      </c>
    </row>
    <row r="381" spans="1:2">
      <c r="A381" s="2" t="s">
        <v>58</v>
      </c>
      <c r="B381" t="s">
        <v>1425</v>
      </c>
    </row>
    <row r="382" spans="1:2">
      <c r="A382" s="2" t="s">
        <v>288</v>
      </c>
      <c r="B382" t="s">
        <v>1428</v>
      </c>
    </row>
    <row r="383" spans="1:2">
      <c r="A383" s="2" t="s">
        <v>955</v>
      </c>
      <c r="B383" t="s">
        <v>1505</v>
      </c>
    </row>
    <row r="384" spans="1:2">
      <c r="A384" s="2" t="s">
        <v>849</v>
      </c>
      <c r="B384" t="s">
        <v>1535</v>
      </c>
    </row>
    <row r="385" spans="1:2">
      <c r="A385" s="2" t="s">
        <v>476</v>
      </c>
      <c r="B385" t="s">
        <v>1402</v>
      </c>
    </row>
    <row r="386" spans="1:2">
      <c r="A386" s="2" t="s">
        <v>1191</v>
      </c>
      <c r="B386" t="s">
        <v>1528</v>
      </c>
    </row>
    <row r="387" spans="1:2">
      <c r="A387" s="2" t="s">
        <v>92</v>
      </c>
      <c r="B387" t="s">
        <v>1322</v>
      </c>
    </row>
    <row r="388" spans="1:2">
      <c r="A388" s="2" t="s">
        <v>1103</v>
      </c>
      <c r="B388" t="s">
        <v>1438</v>
      </c>
    </row>
    <row r="389" spans="1:2">
      <c r="A389" s="2" t="s">
        <v>843</v>
      </c>
      <c r="B389" t="s">
        <v>1536</v>
      </c>
    </row>
    <row r="390" spans="1:2">
      <c r="A390" s="2" t="s">
        <v>821</v>
      </c>
      <c r="B390" t="s">
        <v>1537</v>
      </c>
    </row>
    <row r="391" spans="1:2">
      <c r="A391" s="2" t="s">
        <v>196</v>
      </c>
      <c r="B391" t="s">
        <v>1305</v>
      </c>
    </row>
    <row r="392" spans="1:2">
      <c r="A392" s="2" t="s">
        <v>669</v>
      </c>
      <c r="B392" t="s">
        <v>1501</v>
      </c>
    </row>
    <row r="393" spans="1:2">
      <c r="A393" s="2" t="s">
        <v>761</v>
      </c>
      <c r="B393" t="s">
        <v>1538</v>
      </c>
    </row>
    <row r="394" spans="1:2">
      <c r="A394" s="2" t="s">
        <v>623</v>
      </c>
      <c r="B394" t="s">
        <v>1459</v>
      </c>
    </row>
    <row r="395" spans="1:2">
      <c r="A395" s="2" t="s">
        <v>1203</v>
      </c>
      <c r="B395" t="s">
        <v>1539</v>
      </c>
    </row>
    <row r="396" spans="1:2">
      <c r="A396" s="2" t="s">
        <v>689</v>
      </c>
      <c r="B396" t="s">
        <v>1540</v>
      </c>
    </row>
    <row r="397" spans="1:2">
      <c r="A397" s="2" t="s">
        <v>1167</v>
      </c>
      <c r="B397" t="s">
        <v>1541</v>
      </c>
    </row>
    <row r="398" spans="1:2">
      <c r="A398" s="2" t="s">
        <v>1201</v>
      </c>
      <c r="B398" t="s">
        <v>1363</v>
      </c>
    </row>
    <row r="399" spans="1:2">
      <c r="A399" s="2" t="s">
        <v>731</v>
      </c>
      <c r="B399" t="s">
        <v>1542</v>
      </c>
    </row>
    <row r="400" spans="1:2">
      <c r="A400" s="2" t="s">
        <v>1081</v>
      </c>
      <c r="B400" t="s">
        <v>1395</v>
      </c>
    </row>
    <row r="401" spans="1:2">
      <c r="A401" s="2" t="s">
        <v>1018</v>
      </c>
      <c r="B401" t="s">
        <v>1543</v>
      </c>
    </row>
    <row r="402" spans="1:2">
      <c r="A402" s="2" t="s">
        <v>222</v>
      </c>
      <c r="B402" t="s">
        <v>1440</v>
      </c>
    </row>
    <row r="403" spans="1:2">
      <c r="A403" s="2" t="s">
        <v>95</v>
      </c>
      <c r="B403" t="s">
        <v>1544</v>
      </c>
    </row>
    <row r="404" spans="1:2">
      <c r="A404" s="2" t="s">
        <v>755</v>
      </c>
      <c r="B404" t="s">
        <v>1418</v>
      </c>
    </row>
    <row r="405" spans="1:2">
      <c r="A405" s="2" t="s">
        <v>781</v>
      </c>
      <c r="B405" t="s">
        <v>1295</v>
      </c>
    </row>
    <row r="406" spans="1:2">
      <c r="A406" s="2" t="s">
        <v>657</v>
      </c>
      <c r="B406" t="s">
        <v>1545</v>
      </c>
    </row>
    <row r="407" spans="1:2">
      <c r="A407" s="2" t="s">
        <v>230</v>
      </c>
      <c r="B407" t="s">
        <v>1546</v>
      </c>
    </row>
    <row r="408" spans="1:2">
      <c r="A408" s="2" t="s">
        <v>202</v>
      </c>
      <c r="B408" t="s">
        <v>1449</v>
      </c>
    </row>
    <row r="409" spans="1:2">
      <c r="A409" s="2" t="s">
        <v>382</v>
      </c>
      <c r="B409" t="s">
        <v>1477</v>
      </c>
    </row>
    <row r="410" spans="1:2">
      <c r="A410" s="2" t="s">
        <v>33</v>
      </c>
      <c r="B410" t="s">
        <v>1481</v>
      </c>
    </row>
    <row r="411" spans="1:2">
      <c r="A411" s="2" t="s">
        <v>1101</v>
      </c>
      <c r="B411" t="s">
        <v>1366</v>
      </c>
    </row>
    <row r="412" spans="1:2">
      <c r="A412" s="2" t="s">
        <v>472</v>
      </c>
      <c r="B412" t="s">
        <v>1512</v>
      </c>
    </row>
    <row r="413" spans="1:2">
      <c r="A413" s="2" t="s">
        <v>244</v>
      </c>
      <c r="B413" t="s">
        <v>1416</v>
      </c>
    </row>
    <row r="414" spans="1:2">
      <c r="A414" s="2" t="s">
        <v>1175</v>
      </c>
      <c r="B414" t="s">
        <v>1547</v>
      </c>
    </row>
    <row r="415" spans="1:2">
      <c r="A415" s="2" t="s">
        <v>1177</v>
      </c>
      <c r="B415" t="s">
        <v>1295</v>
      </c>
    </row>
    <row r="416" spans="1:2">
      <c r="A416" s="2" t="s">
        <v>895</v>
      </c>
      <c r="B416" t="s">
        <v>1548</v>
      </c>
    </row>
    <row r="417" spans="1:2">
      <c r="A417" s="2" t="s">
        <v>396</v>
      </c>
      <c r="B417" t="s">
        <v>1332</v>
      </c>
    </row>
    <row r="418" spans="1:2">
      <c r="A418" s="2" t="s">
        <v>268</v>
      </c>
    </row>
    <row r="419" spans="1:2">
      <c r="A419" s="2" t="s">
        <v>835</v>
      </c>
      <c r="B419" t="s">
        <v>1311</v>
      </c>
    </row>
    <row r="420" spans="1:2">
      <c r="A420" s="2" t="s">
        <v>557</v>
      </c>
      <c r="B420" t="s">
        <v>1549</v>
      </c>
    </row>
    <row r="421" spans="1:2">
      <c r="A421" s="2" t="s">
        <v>1083</v>
      </c>
      <c r="B421" t="s">
        <v>1550</v>
      </c>
    </row>
    <row r="422" spans="1:2">
      <c r="A422" s="2" t="s">
        <v>813</v>
      </c>
      <c r="B422" t="s">
        <v>1383</v>
      </c>
    </row>
    <row r="423" spans="1:2">
      <c r="A423" s="2" t="s">
        <v>1099</v>
      </c>
      <c r="B423" t="s">
        <v>1535</v>
      </c>
    </row>
    <row r="424" spans="1:2">
      <c r="A424" s="2" t="s">
        <v>115</v>
      </c>
      <c r="B424" t="s">
        <v>1551</v>
      </c>
    </row>
    <row r="425" spans="1:2">
      <c r="A425" s="2" t="s">
        <v>460</v>
      </c>
      <c r="B425" t="s">
        <v>1410</v>
      </c>
    </row>
    <row r="426" spans="1:2">
      <c r="A426" s="2" t="s">
        <v>38</v>
      </c>
      <c r="B426" t="s">
        <v>1371</v>
      </c>
    </row>
    <row r="427" spans="1:2">
      <c r="A427" s="2" t="s">
        <v>651</v>
      </c>
    </row>
    <row r="428" spans="1:2">
      <c r="A428" s="2" t="s">
        <v>1145</v>
      </c>
      <c r="B428" t="s">
        <v>1395</v>
      </c>
    </row>
    <row r="429" spans="1:2">
      <c r="A429" s="2" t="s">
        <v>528</v>
      </c>
      <c r="B429" t="s">
        <v>1419</v>
      </c>
    </row>
    <row r="430" spans="1:2">
      <c r="A430" s="2" t="s">
        <v>671</v>
      </c>
      <c r="B430" t="s">
        <v>1371</v>
      </c>
    </row>
    <row r="431" spans="1:2">
      <c r="A431" s="2" t="s">
        <v>587</v>
      </c>
      <c r="B431" t="s">
        <v>1451</v>
      </c>
    </row>
    <row r="432" spans="1:2">
      <c r="A432" s="2" t="s">
        <v>943</v>
      </c>
      <c r="B432" t="s">
        <v>1552</v>
      </c>
    </row>
    <row r="433" spans="1:2">
      <c r="A433" s="2" t="s">
        <v>815</v>
      </c>
      <c r="B433" t="s">
        <v>1553</v>
      </c>
    </row>
    <row r="434" spans="1:2">
      <c r="A434" s="2" t="s">
        <v>518</v>
      </c>
      <c r="B434" t="s">
        <v>1537</v>
      </c>
    </row>
    <row r="435" spans="1:2">
      <c r="A435" s="2" t="s">
        <v>504</v>
      </c>
      <c r="B435" t="s">
        <v>1342</v>
      </c>
    </row>
    <row r="436" spans="1:2">
      <c r="A436" s="2" t="s">
        <v>436</v>
      </c>
      <c r="B436" t="s">
        <v>1438</v>
      </c>
    </row>
    <row r="437" spans="1:2">
      <c r="A437" s="2" t="s">
        <v>155</v>
      </c>
      <c r="B437" t="s">
        <v>1554</v>
      </c>
    </row>
    <row r="438" spans="1:2">
      <c r="A438" s="2" t="s">
        <v>743</v>
      </c>
      <c r="B438" t="s">
        <v>1513</v>
      </c>
    </row>
    <row r="439" spans="1:2">
      <c r="A439" s="2" t="s">
        <v>426</v>
      </c>
      <c r="B439" t="s">
        <v>1493</v>
      </c>
    </row>
    <row r="440" spans="1:2">
      <c r="A440" s="2" t="s">
        <v>889</v>
      </c>
      <c r="B440" t="s">
        <v>1555</v>
      </c>
    </row>
    <row r="441" spans="1:2">
      <c r="A441" s="2" t="s">
        <v>1097</v>
      </c>
      <c r="B441" t="s">
        <v>1435</v>
      </c>
    </row>
    <row r="442" spans="1:2">
      <c r="A442" s="2" t="s">
        <v>1071</v>
      </c>
      <c r="B442" t="s">
        <v>1453</v>
      </c>
    </row>
    <row r="443" spans="1:2">
      <c r="A443" s="2" t="s">
        <v>542</v>
      </c>
      <c r="B443" t="s">
        <v>1333</v>
      </c>
    </row>
    <row r="444" spans="1:2">
      <c r="A444" s="2" t="s">
        <v>793</v>
      </c>
      <c r="B444" t="s">
        <v>1556</v>
      </c>
    </row>
    <row r="445" spans="1:2">
      <c r="A445" s="2" t="s">
        <v>514</v>
      </c>
      <c r="B445" t="s">
        <v>1432</v>
      </c>
    </row>
    <row r="446" spans="1:2">
      <c r="A446" s="2" t="s">
        <v>1004</v>
      </c>
      <c r="B446" t="s">
        <v>1557</v>
      </c>
    </row>
    <row r="447" spans="1:2">
      <c r="A447" s="2" t="s">
        <v>585</v>
      </c>
      <c r="B447" t="s">
        <v>1423</v>
      </c>
    </row>
    <row r="448" spans="1:2">
      <c r="A448" s="2" t="s">
        <v>603</v>
      </c>
      <c r="B448" t="s">
        <v>1558</v>
      </c>
    </row>
    <row r="449" spans="1:2">
      <c r="A449" s="2" t="s">
        <v>701</v>
      </c>
      <c r="B449" t="s">
        <v>1379</v>
      </c>
    </row>
    <row r="450" spans="1:2">
      <c r="A450" s="2" t="s">
        <v>1060</v>
      </c>
      <c r="B450" t="s">
        <v>1420</v>
      </c>
    </row>
    <row r="451" spans="1:2">
      <c r="A451" s="2" t="s">
        <v>847</v>
      </c>
      <c r="B451" t="s">
        <v>1554</v>
      </c>
    </row>
    <row r="452" spans="1:2">
      <c r="A452" s="2" t="s">
        <v>581</v>
      </c>
      <c r="B452" t="s">
        <v>1361</v>
      </c>
    </row>
    <row r="453" spans="1:2">
      <c r="A453" s="2" t="s">
        <v>633</v>
      </c>
      <c r="B453" t="s">
        <v>1474</v>
      </c>
    </row>
    <row r="454" spans="1:2">
      <c r="A454" s="2" t="s">
        <v>1034</v>
      </c>
      <c r="B454" t="s">
        <v>1490</v>
      </c>
    </row>
    <row r="455" spans="1:2">
      <c r="A455" s="2" t="s">
        <v>332</v>
      </c>
      <c r="B455" t="s">
        <v>1320</v>
      </c>
    </row>
    <row r="456" spans="1:2">
      <c r="A456" s="2" t="s">
        <v>272</v>
      </c>
      <c r="B456" t="s">
        <v>1298</v>
      </c>
    </row>
    <row r="457" spans="1:2">
      <c r="A457" s="2" t="s">
        <v>412</v>
      </c>
      <c r="B457" t="s">
        <v>1446</v>
      </c>
    </row>
    <row r="458" spans="1:2">
      <c r="A458" s="2" t="s">
        <v>709</v>
      </c>
      <c r="B458" t="s">
        <v>1361</v>
      </c>
    </row>
    <row r="459" spans="1:2">
      <c r="A459" s="2" t="s">
        <v>1125</v>
      </c>
      <c r="B459" t="s">
        <v>1549</v>
      </c>
    </row>
    <row r="460" spans="1:2">
      <c r="A460" s="2" t="s">
        <v>649</v>
      </c>
      <c r="B460" t="s">
        <v>1522</v>
      </c>
    </row>
    <row r="461" spans="1:2">
      <c r="A461" s="2" t="s">
        <v>290</v>
      </c>
      <c r="B461" t="s">
        <v>1437</v>
      </c>
    </row>
    <row r="462" spans="1:2">
      <c r="A462" s="2" t="s">
        <v>36</v>
      </c>
      <c r="B462" t="s">
        <v>1559</v>
      </c>
    </row>
    <row r="463" spans="1:2">
      <c r="A463" s="2" t="s">
        <v>984</v>
      </c>
      <c r="B463" t="s">
        <v>1510</v>
      </c>
    </row>
    <row r="464" spans="1:2">
      <c r="A464" s="2" t="s">
        <v>530</v>
      </c>
      <c r="B464" t="s">
        <v>1538</v>
      </c>
    </row>
    <row r="465" spans="1:2">
      <c r="A465" s="2" t="s">
        <v>264</v>
      </c>
      <c r="B465" t="s">
        <v>1466</v>
      </c>
    </row>
    <row r="466" spans="1:2">
      <c r="A466" s="2" t="s">
        <v>1143</v>
      </c>
      <c r="B466" t="s">
        <v>1466</v>
      </c>
    </row>
    <row r="467" spans="1:2">
      <c r="A467" s="2" t="s">
        <v>639</v>
      </c>
      <c r="B467" t="s">
        <v>1560</v>
      </c>
    </row>
    <row r="468" spans="1:2">
      <c r="A468" s="2" t="s">
        <v>178</v>
      </c>
      <c r="B468" t="s">
        <v>1302</v>
      </c>
    </row>
    <row r="469" spans="1:2">
      <c r="A469" s="2" t="s">
        <v>1006</v>
      </c>
      <c r="B469" t="s">
        <v>1391</v>
      </c>
    </row>
    <row r="470" spans="1:2">
      <c r="A470" s="2" t="s">
        <v>831</v>
      </c>
      <c r="B470" t="s">
        <v>1561</v>
      </c>
    </row>
    <row r="471" spans="1:2">
      <c r="A471" s="2" t="s">
        <v>1093</v>
      </c>
      <c r="B471" t="s">
        <v>1562</v>
      </c>
    </row>
    <row r="472" spans="1:2">
      <c r="A472" s="2" t="s">
        <v>825</v>
      </c>
      <c r="B472" t="s">
        <v>1552</v>
      </c>
    </row>
    <row r="473" spans="1:2">
      <c r="A473" s="2" t="s">
        <v>188</v>
      </c>
      <c r="B473" t="s">
        <v>1563</v>
      </c>
    </row>
    <row r="474" spans="1:2">
      <c r="A474" s="2" t="s">
        <v>171</v>
      </c>
      <c r="B474" t="s">
        <v>1310</v>
      </c>
    </row>
    <row r="475" spans="1:2">
      <c r="A475" s="2" t="s">
        <v>685</v>
      </c>
      <c r="B475" t="s">
        <v>1512</v>
      </c>
    </row>
    <row r="476" spans="1:2">
      <c r="A476" s="2" t="s">
        <v>376</v>
      </c>
      <c r="B476" t="s">
        <v>1439</v>
      </c>
    </row>
    <row r="477" spans="1:2">
      <c r="A477" s="2" t="s">
        <v>90</v>
      </c>
      <c r="B477" t="s">
        <v>1434</v>
      </c>
    </row>
    <row r="478" spans="1:2">
      <c r="A478" s="2" t="s">
        <v>683</v>
      </c>
      <c r="B478" t="s">
        <v>1448</v>
      </c>
    </row>
    <row r="479" spans="1:2">
      <c r="A479" s="2" t="s">
        <v>873</v>
      </c>
      <c r="B479" t="s">
        <v>1313</v>
      </c>
    </row>
    <row r="480" spans="1:2">
      <c r="A480" s="2" t="s">
        <v>867</v>
      </c>
      <c r="B480" t="s">
        <v>1564</v>
      </c>
    </row>
    <row r="481" spans="1:2">
      <c r="A481" s="2" t="s">
        <v>565</v>
      </c>
      <c r="B481" t="s">
        <v>1531</v>
      </c>
    </row>
    <row r="482" spans="1:2">
      <c r="A482" s="2" t="s">
        <v>823</v>
      </c>
      <c r="B482" t="s">
        <v>1543</v>
      </c>
    </row>
    <row r="483" spans="1:2">
      <c r="A483" s="2" t="s">
        <v>113</v>
      </c>
      <c r="B483" t="s">
        <v>1393</v>
      </c>
    </row>
    <row r="484" spans="1:2">
      <c r="A484" s="2" t="s">
        <v>998</v>
      </c>
      <c r="B484" t="s">
        <v>1450</v>
      </c>
    </row>
    <row r="485" spans="1:2">
      <c r="A485" s="2" t="s">
        <v>1054</v>
      </c>
      <c r="B485" t="s">
        <v>1452</v>
      </c>
    </row>
    <row r="486" spans="1:2">
      <c r="A486" s="2" t="s">
        <v>522</v>
      </c>
      <c r="B486" t="s">
        <v>1466</v>
      </c>
    </row>
    <row r="487" spans="1:2">
      <c r="A487" s="2" t="s">
        <v>715</v>
      </c>
      <c r="B487" t="s">
        <v>1393</v>
      </c>
    </row>
    <row r="488" spans="1:2">
      <c r="A488" s="2" t="s">
        <v>300</v>
      </c>
      <c r="B488" t="s">
        <v>1501</v>
      </c>
    </row>
    <row r="489" spans="1:2">
      <c r="A489" s="2" t="s">
        <v>661</v>
      </c>
      <c r="B489" t="s">
        <v>1565</v>
      </c>
    </row>
    <row r="490" spans="1:2">
      <c r="A490" s="2" t="s">
        <v>641</v>
      </c>
      <c r="B490" t="s">
        <v>1451</v>
      </c>
    </row>
    <row r="491" spans="1:2">
      <c r="A491" s="2" t="s">
        <v>182</v>
      </c>
      <c r="B491" t="s">
        <v>1411</v>
      </c>
    </row>
    <row r="492" spans="1:2">
      <c r="A492" s="2" t="s">
        <v>1107</v>
      </c>
      <c r="B492" t="s">
        <v>1566</v>
      </c>
    </row>
    <row r="493" spans="1:2">
      <c r="A493" s="2" t="s">
        <v>120</v>
      </c>
      <c r="B493" t="s">
        <v>1375</v>
      </c>
    </row>
    <row r="494" spans="1:2">
      <c r="A494" s="2" t="s">
        <v>1169</v>
      </c>
      <c r="B494" t="s">
        <v>1388</v>
      </c>
    </row>
    <row r="495" spans="1:2">
      <c r="A495" s="2" t="s">
        <v>1032</v>
      </c>
      <c r="B495" t="s">
        <v>1304</v>
      </c>
    </row>
    <row r="496" spans="1:2">
      <c r="A496" s="2" t="s">
        <v>885</v>
      </c>
      <c r="B496" t="s">
        <v>1430</v>
      </c>
    </row>
    <row r="497" spans="1:2">
      <c r="A497" s="2" t="s">
        <v>252</v>
      </c>
      <c r="B497" t="s">
        <v>1383</v>
      </c>
    </row>
    <row r="498" spans="1:2">
      <c r="A498" s="2" t="s">
        <v>153</v>
      </c>
      <c r="B498" t="s">
        <v>1304</v>
      </c>
    </row>
    <row r="499" spans="1:2">
      <c r="A499" s="2" t="s">
        <v>1165</v>
      </c>
      <c r="B499" t="s">
        <v>1567</v>
      </c>
    </row>
    <row r="500" spans="1:2">
      <c r="A500" s="2" t="s">
        <v>703</v>
      </c>
      <c r="B500" t="s">
        <v>1404</v>
      </c>
    </row>
    <row r="501" spans="1:2">
      <c r="A501" s="2" t="s">
        <v>1050</v>
      </c>
      <c r="B501" t="s">
        <v>1568</v>
      </c>
    </row>
    <row r="502" spans="1:2">
      <c r="A502" s="2" t="s">
        <v>1135</v>
      </c>
      <c r="B502" t="s">
        <v>1400</v>
      </c>
    </row>
    <row r="503" spans="1:2">
      <c r="A503" s="2" t="s">
        <v>1121</v>
      </c>
      <c r="B503" t="s">
        <v>1332</v>
      </c>
    </row>
    <row r="504" spans="1:2">
      <c r="A504" s="2" t="s">
        <v>749</v>
      </c>
      <c r="B504" t="s">
        <v>1365</v>
      </c>
    </row>
    <row r="505" spans="1:2">
      <c r="A505" s="2" t="s">
        <v>865</v>
      </c>
      <c r="B505" t="s">
        <v>1450</v>
      </c>
    </row>
    <row r="506" spans="1:2">
      <c r="A506" s="2" t="s">
        <v>316</v>
      </c>
      <c r="B506" t="s">
        <v>1456</v>
      </c>
    </row>
    <row r="507" spans="1:2">
      <c r="A507" s="2" t="s">
        <v>128</v>
      </c>
      <c r="B507" t="s">
        <v>1479</v>
      </c>
    </row>
    <row r="508" spans="1:2">
      <c r="A508" s="2" t="s">
        <v>787</v>
      </c>
      <c r="B508" t="s">
        <v>1569</v>
      </c>
    </row>
    <row r="509" spans="1:2">
      <c r="A509" s="2" t="s">
        <v>1173</v>
      </c>
      <c r="B509" t="s">
        <v>1348</v>
      </c>
    </row>
    <row r="510" spans="1:2">
      <c r="A510" s="2" t="s">
        <v>697</v>
      </c>
      <c r="B510" t="s">
        <v>1570</v>
      </c>
    </row>
    <row r="511" spans="1:2">
      <c r="A511" s="2" t="s">
        <v>577</v>
      </c>
      <c r="B511" t="s">
        <v>1571</v>
      </c>
    </row>
    <row r="512" spans="1:2">
      <c r="A512" s="2" t="s">
        <v>1137</v>
      </c>
      <c r="B512" t="s">
        <v>1462</v>
      </c>
    </row>
    <row r="513" spans="1:2">
      <c r="A513" s="2" t="s">
        <v>953</v>
      </c>
      <c r="B513" t="s">
        <v>1489</v>
      </c>
    </row>
    <row r="514" spans="1:2">
      <c r="A514" s="2" t="s">
        <v>673</v>
      </c>
      <c r="B514" t="s">
        <v>1383</v>
      </c>
    </row>
    <row r="515" spans="1:2">
      <c r="A515" s="2" t="s">
        <v>707</v>
      </c>
      <c r="B515" t="s">
        <v>1365</v>
      </c>
    </row>
    <row r="516" spans="1:2">
      <c r="A516" s="2" t="s">
        <v>1171</v>
      </c>
      <c r="B516" t="s">
        <v>1297</v>
      </c>
    </row>
    <row r="517" spans="1:2">
      <c r="A517" s="2" t="s">
        <v>727</v>
      </c>
      <c r="B517" t="s">
        <v>1446</v>
      </c>
    </row>
    <row r="518" spans="1:2">
      <c r="A518" s="2" t="s">
        <v>87</v>
      </c>
      <c r="B518" t="s">
        <v>1572</v>
      </c>
    </row>
    <row r="519" spans="1:2">
      <c r="A519" s="2" t="s">
        <v>939</v>
      </c>
      <c r="B519" t="s">
        <v>1573</v>
      </c>
    </row>
    <row r="520" spans="1:2">
      <c r="A520" s="2" t="s">
        <v>659</v>
      </c>
      <c r="B520" t="s">
        <v>1418</v>
      </c>
    </row>
    <row r="521" spans="1:2">
      <c r="A521" s="2" t="s">
        <v>502</v>
      </c>
      <c r="B521" t="s">
        <v>1376</v>
      </c>
    </row>
    <row r="522" spans="1:2">
      <c r="A522" s="2" t="s">
        <v>599</v>
      </c>
      <c r="B522" t="s">
        <v>1386</v>
      </c>
    </row>
    <row r="523" spans="1:2">
      <c r="A523" s="2" t="s">
        <v>1000</v>
      </c>
      <c r="B523" t="s">
        <v>1378</v>
      </c>
    </row>
    <row r="524" spans="1:2">
      <c r="A524" s="2" t="s">
        <v>915</v>
      </c>
      <c r="B524" t="s">
        <v>1574</v>
      </c>
    </row>
    <row r="525" spans="1:2">
      <c r="A525" s="2" t="s">
        <v>1008</v>
      </c>
      <c r="B525" t="s">
        <v>1410</v>
      </c>
    </row>
    <row r="526" spans="1:2">
      <c r="A526" s="2" t="s">
        <v>490</v>
      </c>
      <c r="B526" t="s">
        <v>1575</v>
      </c>
    </row>
    <row r="527" spans="1:2">
      <c r="A527" s="2" t="s">
        <v>935</v>
      </c>
      <c r="B527" t="s">
        <v>1576</v>
      </c>
    </row>
    <row r="528" spans="1:2">
      <c r="A528" s="2" t="s">
        <v>809</v>
      </c>
      <c r="B528" t="s">
        <v>1305</v>
      </c>
    </row>
    <row r="529" spans="1:2">
      <c r="A529" s="2" t="s">
        <v>274</v>
      </c>
      <c r="B529" t="s">
        <v>1501</v>
      </c>
    </row>
    <row r="530" spans="1:2">
      <c r="A530" s="2" t="s">
        <v>1577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columnsExportTest</vt:lpstr>
      <vt:lpstr>缓考名单</vt:lpstr>
      <vt:lpstr>学年成绩</vt:lpstr>
      <vt:lpstr>体测成绩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快乐人</cp:lastModifiedBy>
  <dcterms:created xsi:type="dcterms:W3CDTF">2026-09-29T15:09:00Z</dcterms:created>
  <dcterms:modified xsi:type="dcterms:W3CDTF">2026-10-06T06:13:32Z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CF22B88870C042C99D014C0DC798DA15_13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